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99" i="1" l="1"/>
  <c r="G99" i="1"/>
  <c r="L99" i="1" s="1"/>
  <c r="F99" i="1"/>
  <c r="K99" i="1" s="1"/>
  <c r="J97" i="1"/>
  <c r="I97" i="1"/>
  <c r="H97" i="1"/>
  <c r="H98" i="1" s="1"/>
  <c r="G97" i="1"/>
  <c r="G98" i="1" s="1"/>
  <c r="F97" i="1"/>
  <c r="F98" i="1" s="1"/>
  <c r="K98" i="1" s="1"/>
  <c r="H12" i="1"/>
  <c r="G12" i="1"/>
  <c r="F12" i="1"/>
  <c r="A10" i="1"/>
  <c r="L98" i="1" l="1"/>
  <c r="K97" i="1"/>
  <c r="L97" i="1"/>
</calcChain>
</file>

<file path=xl/sharedStrings.xml><?xml version="1.0" encoding="utf-8"?>
<sst xmlns="http://schemas.openxmlformats.org/spreadsheetml/2006/main" count="450" uniqueCount="214">
  <si>
    <t>ОТЧЁТ</t>
  </si>
  <si>
    <t>об исполнении бюджета по доходам муниципального образования</t>
  </si>
  <si>
    <t>в тыс. руб.</t>
  </si>
  <si>
    <t>Код БКД</t>
  </si>
  <si>
    <t>Наименование</t>
  </si>
  <si>
    <t>% исполнения к прошлому году</t>
  </si>
  <si>
    <t>% исполнения к уточненному плану</t>
  </si>
  <si>
    <t>БКД
Код</t>
  </si>
  <si>
    <t>ЭД_БКД
Код</t>
  </si>
  <si>
    <t>Программы
Код</t>
  </si>
  <si>
    <t>КОСГУ
Код</t>
  </si>
  <si>
    <t>Вариант=Можгинский 2016;
Табл=Наименования доходов;
Наименования;</t>
  </si>
  <si>
    <t>Вариант=Можгинский 2016;
Табл=Доходы-факт помесячно нарастающим итогом 2015 (МО);
МО=1302100;
УБ=1121;
Дата=20150401;
Узлы=21;</t>
  </si>
  <si>
    <t>Вариант=Можгинский 2016;
Табл=Доходы-план помесячно нарастающим итогом 2016 (МО);
МО=1302100;
УБ=1121;
Дата=20160701;
Узлы=21;</t>
  </si>
  <si>
    <t>Вариант=Можгинский 2016;
Табл=Доходы-факт помесячно нарастающим итогом 2016 (МО);
МО=1302100;
УБ=1121;
Дата=20160701;
Узлы=21;</t>
  </si>
  <si>
    <t>Вариант=Можгинский 2016;
Табл=Уточненные росписи бюджета МО 2016;
МО=1302100;
УБ=1121;
Дата=20160701;
ВР=000;
ЦС=00000;
Ведомства=000;
ФКР=0000;
Узлы=21;
Муниципальные программы=00000;</t>
  </si>
  <si>
    <t>Вариант=Можгинский 2016;
Табл=Кассовое исполнение бюджета МО 2016;
МО=1302100;
УБ=1121;
Дата=20160701;
ВР=000;
ЦС=00000;
Ведомства=000;
ФКР=0000;
Узлы=21;
Муниципальные программы=00000;</t>
  </si>
  <si>
    <t>Формула
% исполнения к прошлому году</t>
  </si>
  <si>
    <t>Формула
% исполнения к уточненному плану</t>
  </si>
  <si>
    <t>Вариант=Можгинский 2016;
Табл=Кассовое исполнение бюджета МО 2015;
МО=1302100;
УБ=1121;
Дата=20150401;
ВР=000;
ЦС=00000;
Ведомства=000;
ФКР=0000;
Узлы=21;
Муниципальные программы=00000;</t>
  </si>
  <si>
    <t>Код ЭД_БКД</t>
  </si>
  <si>
    <t>Код Программы</t>
  </si>
  <si>
    <t>Код ЭК</t>
  </si>
  <si>
    <t xml:space="preserve">Вариант: Можгинский 2016;
Таблица: Наименования доходов;
Наименования
</t>
  </si>
  <si>
    <t>01.04.2015</t>
  </si>
  <si>
    <t>Можгинский район*01.07.2016</t>
  </si>
  <si>
    <t>Вариант: Можгинский 2016;
Таблица: Доходы-факт помесячно нарастающим итогом 2016 (МО);
Данные
МО=1302100
УБ=1121
Узлы=21</t>
  </si>
  <si>
    <t>Вариант: Можгинский 2016;
Таблица: Уточненные росписи бюджета МО 2016;
Данные
МО=1302100
УБ=1121
ВР=000
ЦС=00000
Ведомства=000
ФКР=0000
Узлы=21</t>
  </si>
  <si>
    <t>Вариант: Можгинский 2016;
Таблица: Кассовое исполнение бюджета МО 2016;
Данные
МО=1302100
УБ=1121
ВР=000
ЦС=00000
Ведомства=000
ФКР=0000
Узлы=21</t>
  </si>
  <si>
    <t>Вариант: Можгинский 2016;
Таблица: Кассовое исполнение бюджета МО 2015;
Данные
МО=1302100
УБ=1121
Дата=20150401
ВР=000
ЦС=00000
Ведомства=000
ФКР=0000
Узлы=21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</si>
  <si>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</si>
  <si>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</si>
  <si>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</si>
  <si>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</si>
  <si>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</si>
  <si>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</si>
  <si>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</si>
  <si>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</si>
  <si>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</si>
  <si>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</si>
  <si>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</si>
  <si>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</si>
  <si>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</si>
  <si>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</si>
  <si>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</si>
  <si>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</si>
  <si>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</si>
  <si>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</si>
  <si>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</si>
  <si>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</si>
  <si>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</si>
  <si>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</si>
  <si>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</si>
  <si>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</si>
  <si>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</si>
  <si>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</si>
  <si>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</si>
  <si>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</si>
  <si>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</si>
  <si>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</si>
  <si>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</si>
  <si>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</si>
  <si>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</si>
  <si>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10502020</t>
  </si>
  <si>
    <t>Единый налог на вмененный доход для отдельных видов деятельности (за налоговые периоды, истекшие до 1 января 2011 года)</t>
  </si>
  <si>
    <t>10503010</t>
  </si>
  <si>
    <t>Единый сельскохозяйственный налог</t>
  </si>
  <si>
    <t>10503020</t>
  </si>
  <si>
    <t>Единый сельскохозяйственный налог (за налоговые периоды, истекшие до 1 января 2011 года)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</si>
  <si>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</si>
  <si>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</si>
  <si>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</si>
  <si>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</si>
  <si>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</si>
  <si>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</si>
  <si>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10900000</t>
  </si>
  <si>
    <t>ЗАДОЛЖЕННОСТЬ И ПЕРЕРАСЧЕТЫ ПО ОТМЕНЕННЫМ НАЛОГАМ, СБОРАМ И ИНЫМ ОБЯЗАТЕЛЬНЫМ ПЛАТЕЖАМ</t>
  </si>
  <si>
    <t>10906010</t>
  </si>
  <si>
    <t>Налог с продаж</t>
  </si>
  <si>
    <t>10907033</t>
  </si>
  <si>
    <t>05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</si>
  <si>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</si>
  <si>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</si>
  <si>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</si>
  <si>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</si>
  <si>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10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</si>
  <si>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</si>
  <si>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</si>
  <si>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</si>
  <si>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</si>
  <si>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11107015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</si>
  <si>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</si>
  <si>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</si>
  <si>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</si>
  <si>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</si>
  <si>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</si>
  <si>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</si>
  <si>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</si>
  <si>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11201020</t>
  </si>
  <si>
    <t>Плата за выбросы загрязняющих веществ в атмосферный воздух передвижными объектами</t>
  </si>
  <si>
    <t>11201030</t>
  </si>
  <si>
    <t>Плата за выбросы загрязняющих  веществ в водные объекты</t>
  </si>
  <si>
    <t>11201040</t>
  </si>
  <si>
    <t>Плата за размещение отходов производства и потребления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</si>
  <si>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</si>
  <si>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</si>
  <si>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</si>
  <si>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ДОХОДЫ ОТ ОКАЗАНИЯ ПЛАТНЫХ УСЛУГ(РАБОТ) И КОМПЕНСАЦИИ ЗАТРАТ ГОСУДАРСТВА</t>
  </si>
  <si>
    <t>11301995</t>
  </si>
  <si>
    <t>130</t>
  </si>
  <si>
    <t>Прочие доходы от оказания платных услуг (работ) получателями средств  бюджетов муниципальных районов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</si>
  <si>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</si>
  <si>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</si>
  <si>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11302995</t>
  </si>
  <si>
    <t>Прочие доходы от компенсации затрат бюджетов муниципальных районов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</si>
  <si>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</si>
  <si>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</si>
  <si>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</si>
  <si>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</si>
  <si>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</si>
  <si>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</si>
  <si>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</si>
  <si>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</si>
  <si>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11406025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</si>
  <si>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</si>
  <si>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11600000</t>
  </si>
  <si>
    <t>ШТРАФЫ, САНКЦИИ, ВОЗМЕЩЕНИЕ УЩЕРБА</t>
  </si>
  <si>
    <t>11621050</t>
  </si>
  <si>
    <t>140</t>
  </si>
  <si>
    <t>Денежные взыскания (штрафы) и иные суммы, взыскиваемые с лиц,  виновных в совершении преступлений, и в возмещение ущерба имуществу, зачисляемые в бюджеты муниципальных районов</t>
  </si>
  <si>
    <t>11625060</t>
  </si>
  <si>
    <t>Денежные взыскания (штрафы) за нарушение земельного законодательства</t>
  </si>
  <si>
    <t>11635030</t>
  </si>
  <si>
    <t>Суммы по искам о возмещении вреда, причиненного окружающей среде, подлежащие зачислению в бюджеты муниципальных районов</t>
  </si>
  <si>
    <t>11643000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</si>
  <si>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 правонарушениях</t>
  </si>
  <si>
    <t>11690050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</si>
  <si>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</si>
  <si>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11700000</t>
  </si>
  <si>
    <t>ПРОЧИЕ НЕНАЛОГОВЫЕ ДОХОДЫ</t>
  </si>
  <si>
    <t>11705050</t>
  </si>
  <si>
    <t>180</t>
  </si>
  <si>
    <t>Прочие неналоговые доходы бюджетов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</si>
  <si>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</si>
  <si>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</si>
  <si>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</si>
  <si>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</si>
  <si>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20201001</t>
  </si>
  <si>
    <t>151</t>
  </si>
  <si>
    <t>Дотации бюджетам муниципальных районов на выравнивание  бюджетной обеспеченности</t>
  </si>
  <si>
    <t>20201003</t>
  </si>
  <si>
    <t>Дотации бюджетам муниципальных районов на поддержку мер по обеспечению сбалансированности бюджетов</t>
  </si>
  <si>
    <t>20201999</t>
  </si>
  <si>
    <t>Прочие дотации бюджетам муниципальных районов</t>
  </si>
  <si>
    <t>20202051</t>
  </si>
  <si>
    <t>Субсидии бюджетам муниципальных районов на реализацию федеральных целевых программ</t>
  </si>
  <si>
    <t>20202077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</si>
  <si>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</si>
  <si>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20202999</t>
  </si>
  <si>
    <t>Прочие субсидии бюджетам муниципальных районов</t>
  </si>
  <si>
    <t>20203003</t>
  </si>
  <si>
    <t>Субвенции бюджетам муниципальных районов на государственную регистрацию актов гражданского состояния</t>
  </si>
  <si>
    <t>20203007</t>
  </si>
  <si>
    <t>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</t>
  </si>
  <si>
    <t>20203015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</si>
  <si>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</si>
  <si>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</si>
  <si>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</si>
  <si>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20203022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</si>
  <si>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</si>
  <si>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</t>
  </si>
  <si>
    <t>Субвенции бюджетам муниципальных районов на выполнение передаваемых полномочий субъектов Российской Федерации</t>
  </si>
  <si>
    <t>20203027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</si>
  <si>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</si>
  <si>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20203029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</si>
  <si>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</si>
  <si>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20203069</t>
  </si>
  <si>
    <t>Субвенции бюджетам муниципальных районов на обеспечение жильем отдельных категорий граждан, установленных Федеральным законом от 12 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годов»</t>
  </si>
  <si>
    <t>20203121</t>
  </si>
  <si>
    <t>Субвенции бюджетам муниципальных районов на проведение Всероссийской сельскохозяйственной переписи в 2016 году</t>
  </si>
  <si>
    <t>20204012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</si>
  <si>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</si>
  <si>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20204014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</si>
  <si>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</si>
  <si>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20204025</t>
  </si>
  <si>
    <t>20204041</t>
  </si>
  <si>
    <t>20204053</t>
  </si>
  <si>
    <t>Межбюджетные трансферты, передаваемые бюджетам муницпальных районов  на государственную поддержку лучших работников муниципальных учреждений культуры, находящихся на территориях сельских поселений</t>
  </si>
  <si>
    <t>20204999</t>
  </si>
  <si>
    <t>Прочие межбюджетные трансферты, передаваемые бюджетам муниципальных районов</t>
  </si>
  <si>
    <t>20700000</t>
  </si>
  <si>
    <t>Прочие безвозмездные поступления</t>
  </si>
  <si>
    <t>20705020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</si>
  <si>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</si>
  <si>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20705030</t>
  </si>
  <si>
    <t>Прочие безвозмездные поступления в бюджеты мунципальных районов</t>
  </si>
  <si>
    <t>21800000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</si>
  <si>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</si>
  <si>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21805010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</si>
  <si>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</si>
  <si>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21900000</t>
  </si>
  <si>
    <t>ВОЗВРАТ ОСТАТКОВ СУБСИДИЙ, СУБВЕНЦИЙ И ИНЫХ МЕЖБЮДЖЕТНЫХ ТРАНСФЕРТОВ, ИМЕЮЩИХ ЦЕЛЕВОЕ НАЗНАЧЕНИЕ, ПРОШЛЫХ ЛЕТ</t>
  </si>
  <si>
    <t>21905000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</si>
  <si>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</si>
  <si>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</si>
  <si>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ДЕФИЦИТ</t>
  </si>
  <si>
    <t>БАЛАНС</t>
  </si>
  <si>
    <t>Приложение № 1</t>
  </si>
  <si>
    <t>к Решению Совета депутатов муниципального образования</t>
  </si>
  <si>
    <t xml:space="preserve">"Можгинский район" об исполнении </t>
  </si>
  <si>
    <t>бюджета муниципального образования "Можгинский район"</t>
  </si>
  <si>
    <t>за 1 полугодие 2016 года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</si>
  <si>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</si>
  <si>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Межбюджетные трансферты, передаваемые бюджетам муниципальных районов,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</si>
</sst>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165" fontId="1" fillId="0" borderId="4" xfId="0" applyNumberFormat="1" applyFont="1" applyBorder="1" applyAlignment="1">
      <alignment shrinkToFit="1"/>
    </xf>
    <xf numFmtId="165" fontId="1" fillId="0" borderId="4" xfId="0" applyNumberFormat="1" applyFont="1" applyFill="1" applyBorder="1" applyAlignment="1">
      <alignment shrinkToFit="1"/>
    </xf>
    <xf numFmtId="0" fontId="1" fillId="0" borderId="4" xfId="0" applyFont="1" applyFill="1" applyBorder="1" applyAlignment="1">
      <alignment shrinkToFit="1"/>
    </xf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165" fontId="6" fillId="0" borderId="4" xfId="0" applyNumberFormat="1" applyFont="1" applyBorder="1" applyAlignment="1">
      <alignment shrinkToFit="1"/>
    </xf>
    <xf numFmtId="165" fontId="6" fillId="0" borderId="4" xfId="0" applyNumberFormat="1" applyFont="1" applyFill="1" applyBorder="1" applyAlignment="1">
      <alignment shrinkToFit="1"/>
    </xf>
    <xf numFmtId="0" fontId="6" fillId="0" borderId="4" xfId="0" applyFont="1" applyFill="1" applyBorder="1" applyAlignment="1">
      <alignment shrinkToFit="1"/>
    </xf>
    <xf numFmtId="0" fontId="4" fillId="0" borderId="0" xfId="0" applyFont="1"/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165" fontId="3" fillId="0" borderId="4" xfId="0" applyNumberFormat="1" applyFont="1" applyBorder="1" applyAlignment="1">
      <alignment shrinkToFit="1"/>
    </xf>
    <xf numFmtId="0" fontId="3" fillId="0" borderId="4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9"/>
  <sheetViews>
    <sheetView tabSelected="1" topLeftCell="A2" workbookViewId="0">
      <selection activeCell="E86" sqref="E86"/>
    </sheetView>
  </sheetViews>
  <sheetFormatPr defaultRowHeight="15" x14ac:dyDescent="0.25"/>
  <cols>
    <col min="1" max="1" width="10.140625" style="14" bestFit="1" customWidth="1"/>
    <col min="2" max="2" width="3.28515625" style="14" customWidth="1"/>
    <col min="3" max="3" width="5.5703125" style="14" bestFit="1" customWidth="1"/>
    <col min="4" max="4" width="4.85546875" style="14" bestFit="1" customWidth="1"/>
    <col min="5" max="5" width="47.85546875" customWidth="1"/>
    <col min="6" max="6" width="14" hidden="1" customWidth="1"/>
    <col min="7" max="7" width="14" customWidth="1"/>
    <col min="8" max="8" width="14" style="13" customWidth="1"/>
    <col min="9" max="11" width="14" style="13" hidden="1" customWidth="1"/>
    <col min="12" max="12" width="14" style="13" customWidth="1"/>
    <col min="13" max="13" width="14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4" width="14" customWidth="1"/>
    <col min="265" max="266" width="0" hidden="1" customWidth="1"/>
    <col min="267" max="268" width="14" customWidth="1"/>
    <col min="269" max="269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20" width="14" customWidth="1"/>
    <col min="521" max="522" width="0" hidden="1" customWidth="1"/>
    <col min="523" max="524" width="14" customWidth="1"/>
    <col min="525" max="525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6" width="14" customWidth="1"/>
    <col min="777" max="778" width="0" hidden="1" customWidth="1"/>
    <col min="779" max="780" width="14" customWidth="1"/>
    <col min="781" max="781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2" width="14" customWidth="1"/>
    <col min="1033" max="1034" width="0" hidden="1" customWidth="1"/>
    <col min="1035" max="1036" width="14" customWidth="1"/>
    <col min="1037" max="1037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8" width="14" customWidth="1"/>
    <col min="1289" max="1290" width="0" hidden="1" customWidth="1"/>
    <col min="1291" max="1292" width="14" customWidth="1"/>
    <col min="1293" max="1293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4" width="14" customWidth="1"/>
    <col min="1545" max="1546" width="0" hidden="1" customWidth="1"/>
    <col min="1547" max="1548" width="14" customWidth="1"/>
    <col min="1549" max="1549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800" width="14" customWidth="1"/>
    <col min="1801" max="1802" width="0" hidden="1" customWidth="1"/>
    <col min="1803" max="1804" width="14" customWidth="1"/>
    <col min="1805" max="1805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6" width="14" customWidth="1"/>
    <col min="2057" max="2058" width="0" hidden="1" customWidth="1"/>
    <col min="2059" max="2060" width="14" customWidth="1"/>
    <col min="2061" max="2061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2" width="14" customWidth="1"/>
    <col min="2313" max="2314" width="0" hidden="1" customWidth="1"/>
    <col min="2315" max="2316" width="14" customWidth="1"/>
    <col min="2317" max="2317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8" width="14" customWidth="1"/>
    <col min="2569" max="2570" width="0" hidden="1" customWidth="1"/>
    <col min="2571" max="2572" width="14" customWidth="1"/>
    <col min="2573" max="2573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4" width="14" customWidth="1"/>
    <col min="2825" max="2826" width="0" hidden="1" customWidth="1"/>
    <col min="2827" max="2828" width="14" customWidth="1"/>
    <col min="2829" max="2829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80" width="14" customWidth="1"/>
    <col min="3081" max="3082" width="0" hidden="1" customWidth="1"/>
    <col min="3083" max="3084" width="14" customWidth="1"/>
    <col min="3085" max="3085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6" width="14" customWidth="1"/>
    <col min="3337" max="3338" width="0" hidden="1" customWidth="1"/>
    <col min="3339" max="3340" width="14" customWidth="1"/>
    <col min="3341" max="3341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2" width="14" customWidth="1"/>
    <col min="3593" max="3594" width="0" hidden="1" customWidth="1"/>
    <col min="3595" max="3596" width="14" customWidth="1"/>
    <col min="3597" max="3597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8" width="14" customWidth="1"/>
    <col min="3849" max="3850" width="0" hidden="1" customWidth="1"/>
    <col min="3851" max="3852" width="14" customWidth="1"/>
    <col min="3853" max="3853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4" width="14" customWidth="1"/>
    <col min="4105" max="4106" width="0" hidden="1" customWidth="1"/>
    <col min="4107" max="4108" width="14" customWidth="1"/>
    <col min="4109" max="4109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60" width="14" customWidth="1"/>
    <col min="4361" max="4362" width="0" hidden="1" customWidth="1"/>
    <col min="4363" max="4364" width="14" customWidth="1"/>
    <col min="4365" max="4365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6" width="14" customWidth="1"/>
    <col min="4617" max="4618" width="0" hidden="1" customWidth="1"/>
    <col min="4619" max="4620" width="14" customWidth="1"/>
    <col min="4621" max="4621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2" width="14" customWidth="1"/>
    <col min="4873" max="4874" width="0" hidden="1" customWidth="1"/>
    <col min="4875" max="4876" width="14" customWidth="1"/>
    <col min="4877" max="4877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8" width="14" customWidth="1"/>
    <col min="5129" max="5130" width="0" hidden="1" customWidth="1"/>
    <col min="5131" max="5132" width="14" customWidth="1"/>
    <col min="5133" max="5133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4" width="14" customWidth="1"/>
    <col min="5385" max="5386" width="0" hidden="1" customWidth="1"/>
    <col min="5387" max="5388" width="14" customWidth="1"/>
    <col min="5389" max="5389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40" width="14" customWidth="1"/>
    <col min="5641" max="5642" width="0" hidden="1" customWidth="1"/>
    <col min="5643" max="5644" width="14" customWidth="1"/>
    <col min="5645" max="5645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6" width="14" customWidth="1"/>
    <col min="5897" max="5898" width="0" hidden="1" customWidth="1"/>
    <col min="5899" max="5900" width="14" customWidth="1"/>
    <col min="5901" max="5901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2" width="14" customWidth="1"/>
    <col min="6153" max="6154" width="0" hidden="1" customWidth="1"/>
    <col min="6155" max="6156" width="14" customWidth="1"/>
    <col min="6157" max="6157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8" width="14" customWidth="1"/>
    <col min="6409" max="6410" width="0" hidden="1" customWidth="1"/>
    <col min="6411" max="6412" width="14" customWidth="1"/>
    <col min="6413" max="6413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4" width="14" customWidth="1"/>
    <col min="6665" max="6666" width="0" hidden="1" customWidth="1"/>
    <col min="6667" max="6668" width="14" customWidth="1"/>
    <col min="6669" max="6669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20" width="14" customWidth="1"/>
    <col min="6921" max="6922" width="0" hidden="1" customWidth="1"/>
    <col min="6923" max="6924" width="14" customWidth="1"/>
    <col min="6925" max="6925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6" width="14" customWidth="1"/>
    <col min="7177" max="7178" width="0" hidden="1" customWidth="1"/>
    <col min="7179" max="7180" width="14" customWidth="1"/>
    <col min="7181" max="7181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2" width="14" customWidth="1"/>
    <col min="7433" max="7434" width="0" hidden="1" customWidth="1"/>
    <col min="7435" max="7436" width="14" customWidth="1"/>
    <col min="7437" max="7437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8" width="14" customWidth="1"/>
    <col min="7689" max="7690" width="0" hidden="1" customWidth="1"/>
    <col min="7691" max="7692" width="14" customWidth="1"/>
    <col min="7693" max="7693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4" width="14" customWidth="1"/>
    <col min="7945" max="7946" width="0" hidden="1" customWidth="1"/>
    <col min="7947" max="7948" width="14" customWidth="1"/>
    <col min="7949" max="7949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200" width="14" customWidth="1"/>
    <col min="8201" max="8202" width="0" hidden="1" customWidth="1"/>
    <col min="8203" max="8204" width="14" customWidth="1"/>
    <col min="8205" max="8205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6" width="14" customWidth="1"/>
    <col min="8457" max="8458" width="0" hidden="1" customWidth="1"/>
    <col min="8459" max="8460" width="14" customWidth="1"/>
    <col min="8461" max="8461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2" width="14" customWidth="1"/>
    <col min="8713" max="8714" width="0" hidden="1" customWidth="1"/>
    <col min="8715" max="8716" width="14" customWidth="1"/>
    <col min="8717" max="8717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8" width="14" customWidth="1"/>
    <col min="8969" max="8970" width="0" hidden="1" customWidth="1"/>
    <col min="8971" max="8972" width="14" customWidth="1"/>
    <col min="8973" max="8973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4" width="14" customWidth="1"/>
    <col min="9225" max="9226" width="0" hidden="1" customWidth="1"/>
    <col min="9227" max="9228" width="14" customWidth="1"/>
    <col min="9229" max="9229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80" width="14" customWidth="1"/>
    <col min="9481" max="9482" width="0" hidden="1" customWidth="1"/>
    <col min="9483" max="9484" width="14" customWidth="1"/>
    <col min="9485" max="9485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6" width="14" customWidth="1"/>
    <col min="9737" max="9738" width="0" hidden="1" customWidth="1"/>
    <col min="9739" max="9740" width="14" customWidth="1"/>
    <col min="9741" max="9741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2" width="14" customWidth="1"/>
    <col min="9993" max="9994" width="0" hidden="1" customWidth="1"/>
    <col min="9995" max="9996" width="14" customWidth="1"/>
    <col min="9997" max="9997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8" width="14" customWidth="1"/>
    <col min="10249" max="10250" width="0" hidden="1" customWidth="1"/>
    <col min="10251" max="10252" width="14" customWidth="1"/>
    <col min="10253" max="10253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4" width="14" customWidth="1"/>
    <col min="10505" max="10506" width="0" hidden="1" customWidth="1"/>
    <col min="10507" max="10508" width="14" customWidth="1"/>
    <col min="10509" max="10509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60" width="14" customWidth="1"/>
    <col min="10761" max="10762" width="0" hidden="1" customWidth="1"/>
    <col min="10763" max="10764" width="14" customWidth="1"/>
    <col min="10765" max="10765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6" width="14" customWidth="1"/>
    <col min="11017" max="11018" width="0" hidden="1" customWidth="1"/>
    <col min="11019" max="11020" width="14" customWidth="1"/>
    <col min="11021" max="11021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2" width="14" customWidth="1"/>
    <col min="11273" max="11274" width="0" hidden="1" customWidth="1"/>
    <col min="11275" max="11276" width="14" customWidth="1"/>
    <col min="11277" max="11277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8" width="14" customWidth="1"/>
    <col min="11529" max="11530" width="0" hidden="1" customWidth="1"/>
    <col min="11531" max="11532" width="14" customWidth="1"/>
    <col min="11533" max="11533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4" width="14" customWidth="1"/>
    <col min="11785" max="11786" width="0" hidden="1" customWidth="1"/>
    <col min="11787" max="11788" width="14" customWidth="1"/>
    <col min="11789" max="11789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40" width="14" customWidth="1"/>
    <col min="12041" max="12042" width="0" hidden="1" customWidth="1"/>
    <col min="12043" max="12044" width="14" customWidth="1"/>
    <col min="12045" max="12045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6" width="14" customWidth="1"/>
    <col min="12297" max="12298" width="0" hidden="1" customWidth="1"/>
    <col min="12299" max="12300" width="14" customWidth="1"/>
    <col min="12301" max="12301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2" width="14" customWidth="1"/>
    <col min="12553" max="12554" width="0" hidden="1" customWidth="1"/>
    <col min="12555" max="12556" width="14" customWidth="1"/>
    <col min="12557" max="12557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8" width="14" customWidth="1"/>
    <col min="12809" max="12810" width="0" hidden="1" customWidth="1"/>
    <col min="12811" max="12812" width="14" customWidth="1"/>
    <col min="12813" max="12813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4" width="14" customWidth="1"/>
    <col min="13065" max="13066" width="0" hidden="1" customWidth="1"/>
    <col min="13067" max="13068" width="14" customWidth="1"/>
    <col min="13069" max="13069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20" width="14" customWidth="1"/>
    <col min="13321" max="13322" width="0" hidden="1" customWidth="1"/>
    <col min="13323" max="13324" width="14" customWidth="1"/>
    <col min="13325" max="13325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6" width="14" customWidth="1"/>
    <col min="13577" max="13578" width="0" hidden="1" customWidth="1"/>
    <col min="13579" max="13580" width="14" customWidth="1"/>
    <col min="13581" max="13581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2" width="14" customWidth="1"/>
    <col min="13833" max="13834" width="0" hidden="1" customWidth="1"/>
    <col min="13835" max="13836" width="14" customWidth="1"/>
    <col min="13837" max="13837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8" width="14" customWidth="1"/>
    <col min="14089" max="14090" width="0" hidden="1" customWidth="1"/>
    <col min="14091" max="14092" width="14" customWidth="1"/>
    <col min="14093" max="14093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4" width="14" customWidth="1"/>
    <col min="14345" max="14346" width="0" hidden="1" customWidth="1"/>
    <col min="14347" max="14348" width="14" customWidth="1"/>
    <col min="14349" max="14349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600" width="14" customWidth="1"/>
    <col min="14601" max="14602" width="0" hidden="1" customWidth="1"/>
    <col min="14603" max="14604" width="14" customWidth="1"/>
    <col min="14605" max="14605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6" width="14" customWidth="1"/>
    <col min="14857" max="14858" width="0" hidden="1" customWidth="1"/>
    <col min="14859" max="14860" width="14" customWidth="1"/>
    <col min="14861" max="14861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2" width="14" customWidth="1"/>
    <col min="15113" max="15114" width="0" hidden="1" customWidth="1"/>
    <col min="15115" max="15116" width="14" customWidth="1"/>
    <col min="15117" max="15117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8" width="14" customWidth="1"/>
    <col min="15369" max="15370" width="0" hidden="1" customWidth="1"/>
    <col min="15371" max="15372" width="14" customWidth="1"/>
    <col min="15373" max="15373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4" width="14" customWidth="1"/>
    <col min="15625" max="15626" width="0" hidden="1" customWidth="1"/>
    <col min="15627" max="15628" width="14" customWidth="1"/>
    <col min="15629" max="15629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80" width="14" customWidth="1"/>
    <col min="15881" max="15882" width="0" hidden="1" customWidth="1"/>
    <col min="15883" max="15884" width="14" customWidth="1"/>
    <col min="15885" max="15885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6" width="14" customWidth="1"/>
    <col min="16137" max="16138" width="0" hidden="1" customWidth="1"/>
    <col min="16139" max="16140" width="14" customWidth="1"/>
    <col min="16141" max="16141" width="0" hidden="1" customWidth="1"/>
  </cols>
  <sheetData>
    <row r="1" spans="1:13" ht="14.25" hidden="1" customHeight="1" x14ac:dyDescent="0.25">
      <c r="A1" s="1"/>
      <c r="B1" s="2"/>
      <c r="C1" s="2"/>
      <c r="D1" s="3"/>
      <c r="E1" s="4"/>
      <c r="F1" s="5"/>
      <c r="G1" s="5"/>
      <c r="H1" s="6"/>
      <c r="I1" s="6"/>
      <c r="J1" s="6"/>
      <c r="K1" s="7"/>
      <c r="L1" s="7"/>
      <c r="M1" s="5"/>
    </row>
    <row r="2" spans="1:13" x14ac:dyDescent="0.25">
      <c r="A2" s="8"/>
      <c r="B2" s="8"/>
      <c r="C2" s="8"/>
      <c r="D2" s="8"/>
      <c r="E2" s="9"/>
      <c r="F2" s="10"/>
      <c r="G2" s="10"/>
      <c r="H2" s="11"/>
      <c r="I2" s="11"/>
      <c r="J2" s="11"/>
      <c r="K2" s="11"/>
      <c r="L2" s="11" t="s">
        <v>207</v>
      </c>
      <c r="M2" s="10"/>
    </row>
    <row r="3" spans="1:13" x14ac:dyDescent="0.25">
      <c r="A3" s="8"/>
      <c r="B3" s="8"/>
      <c r="C3" s="8"/>
      <c r="D3" s="8"/>
      <c r="E3" s="9"/>
      <c r="F3" s="10"/>
      <c r="G3" s="10"/>
      <c r="H3" s="11"/>
      <c r="I3" s="11"/>
      <c r="J3" s="11"/>
      <c r="K3" s="11"/>
      <c r="L3" s="11" t="s">
        <v>208</v>
      </c>
      <c r="M3" s="10"/>
    </row>
    <row r="4" spans="1:13" x14ac:dyDescent="0.25">
      <c r="A4" s="8"/>
      <c r="B4" s="8"/>
      <c r="C4" s="8"/>
      <c r="D4" s="8"/>
      <c r="E4" s="9"/>
      <c r="F4" s="10"/>
      <c r="G4" s="10"/>
      <c r="H4" s="11"/>
      <c r="I4" s="11"/>
      <c r="J4" s="11"/>
      <c r="K4" s="11"/>
      <c r="L4" s="11" t="s">
        <v>209</v>
      </c>
      <c r="M4" s="10"/>
    </row>
    <row r="5" spans="1:13" x14ac:dyDescent="0.25">
      <c r="A5" s="8"/>
      <c r="B5" s="8"/>
      <c r="C5" s="8"/>
      <c r="D5" s="8"/>
      <c r="E5" s="9"/>
      <c r="F5" s="10"/>
      <c r="G5" s="10"/>
      <c r="H5" s="11"/>
      <c r="I5" s="11"/>
      <c r="J5" s="11"/>
      <c r="K5" s="11"/>
      <c r="L5" s="11" t="s">
        <v>210</v>
      </c>
      <c r="M5" s="10"/>
    </row>
    <row r="6" spans="1:13" x14ac:dyDescent="0.25">
      <c r="A6" s="8"/>
      <c r="B6" s="8"/>
      <c r="C6" s="8"/>
      <c r="D6" s="8"/>
      <c r="E6" s="9"/>
      <c r="F6" s="10"/>
      <c r="G6" s="10"/>
      <c r="H6" s="11"/>
      <c r="I6" s="11"/>
      <c r="J6" s="11"/>
      <c r="K6" s="11"/>
      <c r="L6" s="11" t="s">
        <v>211</v>
      </c>
      <c r="M6" s="10"/>
    </row>
    <row r="7" spans="1:13" x14ac:dyDescent="0.25">
      <c r="A7" s="8"/>
      <c r="B7" s="8"/>
      <c r="C7" s="8"/>
      <c r="D7" s="8"/>
      <c r="E7" s="9"/>
      <c r="F7" s="10"/>
      <c r="G7" s="10"/>
      <c r="H7" s="11"/>
      <c r="I7" s="11"/>
      <c r="J7" s="11"/>
      <c r="K7" s="11"/>
      <c r="L7" s="11"/>
      <c r="M7" s="10"/>
    </row>
    <row r="8" spans="1:13" ht="16.5" customHeight="1" x14ac:dyDescent="0.25">
      <c r="A8" s="43" t="s">
        <v>0</v>
      </c>
      <c r="B8" s="43"/>
      <c r="C8" s="43"/>
      <c r="D8" s="43"/>
      <c r="E8" s="43"/>
      <c r="F8" s="43"/>
      <c r="G8" s="43"/>
      <c r="H8" s="43"/>
      <c r="I8" s="12"/>
      <c r="J8" s="12"/>
      <c r="L8" s="12"/>
      <c r="M8" s="13"/>
    </row>
    <row r="9" spans="1:13" ht="16.5" customHeight="1" x14ac:dyDescent="0.25">
      <c r="A9" s="43" t="s">
        <v>1</v>
      </c>
      <c r="B9" s="43"/>
      <c r="C9" s="43"/>
      <c r="D9" s="43"/>
      <c r="E9" s="43"/>
      <c r="F9" s="43"/>
      <c r="G9" s="43"/>
      <c r="H9" s="43"/>
      <c r="I9" s="12"/>
      <c r="J9" s="12"/>
      <c r="L9" s="12"/>
      <c r="M9" s="13"/>
    </row>
    <row r="10" spans="1:13" ht="16.5" customHeight="1" x14ac:dyDescent="0.25">
      <c r="A10" s="43" t="str">
        <f>CONCATENATE("""",LEFT(G14,FIND("*",G14,1)-1),""" за ",IF(MID(G14,FIND("*",G14,1)+4,2)="04","1 квартал ",IF(MID(G14,FIND("*",G14,1)+4,2)="07","1 полугодие ",IF(MID(G14,FIND("*",G14,1)+4,2)="10","9 месяцев ",""))),IF(MID(G14,FIND("*",G14,1)+4,2)="01",CONCATENATE(TEXT(VALUE(RIGHT(G14,4)-1),"0000")," год"),CONCATENATE(RIGHT(G14,4)," года")))</f>
        <v>"Можгинский район" за 1 полугодие 2016 года</v>
      </c>
      <c r="B10" s="43"/>
      <c r="C10" s="43"/>
      <c r="D10" s="43"/>
      <c r="E10" s="43"/>
      <c r="F10" s="43"/>
      <c r="G10" s="43"/>
      <c r="H10" s="43"/>
      <c r="I10" s="12"/>
      <c r="J10" s="12"/>
      <c r="L10" s="12"/>
      <c r="M10" s="13"/>
    </row>
    <row r="11" spans="1:13" x14ac:dyDescent="0.25">
      <c r="F11" s="15"/>
      <c r="G11" s="15"/>
      <c r="H11" s="16"/>
      <c r="I11" s="16"/>
      <c r="J11" s="16"/>
      <c r="K11" s="16"/>
      <c r="L11" s="16" t="s">
        <v>2</v>
      </c>
      <c r="M11" s="15"/>
    </row>
    <row r="12" spans="1:13" ht="62.25" customHeight="1" x14ac:dyDescent="0.25">
      <c r="A12" s="44" t="s">
        <v>3</v>
      </c>
      <c r="B12" s="45"/>
      <c r="C12" s="45"/>
      <c r="D12" s="46"/>
      <c r="E12" s="17" t="s">
        <v>4</v>
      </c>
      <c r="F12" s="18" t="str">
        <f>CONCATENATE("Исполнение на ",RIGHT(F14,10))</f>
        <v>Исполнение на 01.04.2015</v>
      </c>
      <c r="G12" s="18" t="str">
        <f>CONCATENATE("Уточнён-ный план на ",IF(MID(G14,FIND("*",G14,1)+4,2)="01",CONCATENATE(TEXT(VALUE(RIGHT(G14,4)-1),"0000")," год"),CONCATENATE(RIGHT(G14,4)," год")))</f>
        <v>Уточнён-ный план на 2016 год</v>
      </c>
      <c r="H12" s="19" t="str">
        <f>CONCATENATE("Исполнение на ",RIGHT(G14,10))</f>
        <v>Исполнение на 01.07.2016</v>
      </c>
      <c r="I12" s="19"/>
      <c r="J12" s="19"/>
      <c r="K12" s="20" t="s">
        <v>5</v>
      </c>
      <c r="L12" s="20" t="s">
        <v>6</v>
      </c>
      <c r="M12" s="18"/>
    </row>
    <row r="13" spans="1:13" s="24" customFormat="1" ht="51.75" hidden="1" customHeight="1" x14ac:dyDescent="0.2">
      <c r="A13" s="21" t="s">
        <v>7</v>
      </c>
      <c r="B13" s="21" t="s">
        <v>8</v>
      </c>
      <c r="C13" s="21" t="s">
        <v>9</v>
      </c>
      <c r="D13" s="21" t="s">
        <v>10</v>
      </c>
      <c r="E13" s="22" t="s">
        <v>11</v>
      </c>
      <c r="F13" s="22" t="s">
        <v>12</v>
      </c>
      <c r="G13" s="22" t="s">
        <v>13</v>
      </c>
      <c r="H13" s="23" t="s">
        <v>14</v>
      </c>
      <c r="I13" s="23" t="s">
        <v>15</v>
      </c>
      <c r="J13" s="23" t="s">
        <v>16</v>
      </c>
      <c r="K13" s="23" t="s">
        <v>17</v>
      </c>
      <c r="L13" s="23" t="s">
        <v>18</v>
      </c>
      <c r="M13" s="22" t="s">
        <v>19</v>
      </c>
    </row>
    <row r="14" spans="1:13" s="28" customFormat="1" ht="67.5" hidden="1" customHeight="1" x14ac:dyDescent="0.2">
      <c r="A14" s="25" t="s">
        <v>3</v>
      </c>
      <c r="B14" s="25" t="s">
        <v>20</v>
      </c>
      <c r="C14" s="25" t="s">
        <v>21</v>
      </c>
      <c r="D14" s="25" t="s">
        <v>22</v>
      </c>
      <c r="E14" s="26" t="s">
        <v>23</v>
      </c>
      <c r="F14" s="26" t="s">
        <v>24</v>
      </c>
      <c r="G14" s="26" t="s">
        <v>25</v>
      </c>
      <c r="H14" s="27" t="s">
        <v>26</v>
      </c>
      <c r="I14" s="27" t="s">
        <v>27</v>
      </c>
      <c r="J14" s="27" t="s">
        <v>28</v>
      </c>
      <c r="K14" s="27" t="s">
        <v>5</v>
      </c>
      <c r="L14" s="27" t="s">
        <v>6</v>
      </c>
      <c r="M14" s="26" t="s">
        <v>29</v>
      </c>
    </row>
    <row r="15" spans="1:13" s="36" customFormat="1" ht="17.25" hidden="1" customHeight="1" x14ac:dyDescent="0.2">
      <c r="A15" s="29" t="s">
        <v>30</v>
      </c>
      <c r="B15" s="30" t="s">
        <v>31</v>
      </c>
      <c r="C15" s="30" t="s">
        <v>32</v>
      </c>
      <c r="D15" s="31" t="s">
        <v>33</v>
      </c>
      <c r="E15" s="32"/>
      <c r="F15" s="33"/>
      <c r="G15" s="33">
        <v>823101.18842000002</v>
      </c>
      <c r="H15" s="34">
        <v>414428.08370000002</v>
      </c>
      <c r="I15" s="34">
        <v>828805.28842</v>
      </c>
      <c r="J15" s="34">
        <v>369627.87753</v>
      </c>
      <c r="K15" s="35"/>
      <c r="L15" s="35">
        <v>50.3</v>
      </c>
      <c r="M15" s="33"/>
    </row>
    <row r="16" spans="1:13" s="36" customFormat="1" ht="14.25" x14ac:dyDescent="0.2">
      <c r="A16" s="29" t="s">
        <v>34</v>
      </c>
      <c r="B16" s="30" t="s">
        <v>31</v>
      </c>
      <c r="C16" s="30" t="s">
        <v>32</v>
      </c>
      <c r="D16" s="31" t="s">
        <v>33</v>
      </c>
      <c r="E16" s="32" t="s">
        <v>35</v>
      </c>
      <c r="F16" s="33"/>
      <c r="G16" s="33">
        <v>195381</v>
      </c>
      <c r="H16" s="34">
        <v>92919.413910000003</v>
      </c>
      <c r="I16" s="34">
        <v>828805.28842</v>
      </c>
      <c r="J16" s="34">
        <v>369627.87753</v>
      </c>
      <c r="K16" s="35"/>
      <c r="L16" s="35">
        <v>47.6</v>
      </c>
      <c r="M16" s="33"/>
    </row>
    <row r="17" spans="1:13" s="36" customFormat="1" ht="14.25" x14ac:dyDescent="0.2">
      <c r="A17" s="29" t="s">
        <v>36</v>
      </c>
      <c r="B17" s="30" t="s">
        <v>31</v>
      </c>
      <c r="C17" s="30" t="s">
        <v>32</v>
      </c>
      <c r="D17" s="31" t="s">
        <v>33</v>
      </c>
      <c r="E17" s="32" t="s">
        <v>37</v>
      </c>
      <c r="F17" s="33"/>
      <c r="G17" s="33">
        <v>159154</v>
      </c>
      <c r="H17" s="34">
        <v>69221.16747</v>
      </c>
      <c r="I17" s="34">
        <v>828805.28842</v>
      </c>
      <c r="J17" s="34">
        <v>369627.87753</v>
      </c>
      <c r="K17" s="35"/>
      <c r="L17" s="35">
        <v>43.5</v>
      </c>
      <c r="M17" s="33"/>
    </row>
    <row r="18" spans="1:13" ht="60.75" x14ac:dyDescent="0.25">
      <c r="A18" s="1" t="s">
        <v>38</v>
      </c>
      <c r="B18" s="2" t="s">
        <v>39</v>
      </c>
      <c r="C18" s="2" t="s">
        <v>32</v>
      </c>
      <c r="D18" s="3" t="s">
        <v>40</v>
      </c>
      <c r="E18" s="4" t="s">
        <v>41</v>
      </c>
      <c r="F18" s="5"/>
      <c r="G18" s="5">
        <v>159154</v>
      </c>
      <c r="H18" s="6">
        <v>69064.277230000007</v>
      </c>
      <c r="I18" s="6"/>
      <c r="J18" s="6"/>
      <c r="K18" s="7"/>
      <c r="L18" s="7">
        <v>43.4</v>
      </c>
      <c r="M18" s="5"/>
    </row>
    <row r="19" spans="1:13" ht="84.75" x14ac:dyDescent="0.25">
      <c r="A19" s="1" t="s">
        <v>42</v>
      </c>
      <c r="B19" s="2" t="s">
        <v>39</v>
      </c>
      <c r="C19" s="2" t="s">
        <v>32</v>
      </c>
      <c r="D19" s="3" t="s">
        <v>40</v>
      </c>
      <c r="E19" s="4" t="s">
        <v>43</v>
      </c>
      <c r="F19" s="5"/>
      <c r="G19" s="5"/>
      <c r="H19" s="6">
        <v>14.64692</v>
      </c>
      <c r="I19" s="6"/>
      <c r="J19" s="6"/>
      <c r="K19" s="7"/>
      <c r="L19" s="7"/>
      <c r="M19" s="5"/>
    </row>
    <row r="20" spans="1:13" ht="36.75" x14ac:dyDescent="0.25">
      <c r="A20" s="1" t="s">
        <v>44</v>
      </c>
      <c r="B20" s="2" t="s">
        <v>39</v>
      </c>
      <c r="C20" s="2" t="s">
        <v>32</v>
      </c>
      <c r="D20" s="3" t="s">
        <v>40</v>
      </c>
      <c r="E20" s="4" t="s">
        <v>45</v>
      </c>
      <c r="F20" s="5"/>
      <c r="G20" s="5"/>
      <c r="H20" s="6">
        <v>119.14332</v>
      </c>
      <c r="I20" s="6"/>
      <c r="J20" s="6"/>
      <c r="K20" s="7"/>
      <c r="L20" s="7"/>
      <c r="M20" s="5"/>
    </row>
    <row r="21" spans="1:13" ht="72.75" x14ac:dyDescent="0.25">
      <c r="A21" s="1" t="s">
        <v>46</v>
      </c>
      <c r="B21" s="2" t="s">
        <v>39</v>
      </c>
      <c r="C21" s="2" t="s">
        <v>32</v>
      </c>
      <c r="D21" s="3" t="s">
        <v>40</v>
      </c>
      <c r="E21" s="4" t="s">
        <v>47</v>
      </c>
      <c r="F21" s="5"/>
      <c r="G21" s="5"/>
      <c r="H21" s="6">
        <v>23.1</v>
      </c>
      <c r="I21" s="6"/>
      <c r="J21" s="6"/>
      <c r="K21" s="7"/>
      <c r="L21" s="7"/>
      <c r="M21" s="5"/>
    </row>
    <row r="22" spans="1:13" s="36" customFormat="1" ht="36" x14ac:dyDescent="0.2">
      <c r="A22" s="29" t="s">
        <v>48</v>
      </c>
      <c r="B22" s="30" t="s">
        <v>31</v>
      </c>
      <c r="C22" s="30" t="s">
        <v>32</v>
      </c>
      <c r="D22" s="31" t="s">
        <v>33</v>
      </c>
      <c r="E22" s="32" t="s">
        <v>49</v>
      </c>
      <c r="F22" s="33"/>
      <c r="G22" s="33">
        <v>16510</v>
      </c>
      <c r="H22" s="34">
        <v>9896.8464899999999</v>
      </c>
      <c r="I22" s="34">
        <v>828805.28842</v>
      </c>
      <c r="J22" s="34">
        <v>369627.87753</v>
      </c>
      <c r="K22" s="35"/>
      <c r="L22" s="35">
        <v>59.9</v>
      </c>
      <c r="M22" s="33"/>
    </row>
    <row r="23" spans="1:13" ht="60.75" x14ac:dyDescent="0.25">
      <c r="A23" s="1" t="s">
        <v>50</v>
      </c>
      <c r="B23" s="2" t="s">
        <v>39</v>
      </c>
      <c r="C23" s="2" t="s">
        <v>32</v>
      </c>
      <c r="D23" s="3" t="s">
        <v>40</v>
      </c>
      <c r="E23" s="4" t="s">
        <v>51</v>
      </c>
      <c r="F23" s="5"/>
      <c r="G23" s="5">
        <v>5858</v>
      </c>
      <c r="H23" s="6">
        <v>3366.0713500000002</v>
      </c>
      <c r="I23" s="6"/>
      <c r="J23" s="6"/>
      <c r="K23" s="7"/>
      <c r="L23" s="7">
        <v>57.5</v>
      </c>
      <c r="M23" s="5"/>
    </row>
    <row r="24" spans="1:13" ht="72.75" x14ac:dyDescent="0.25">
      <c r="A24" s="1" t="s">
        <v>52</v>
      </c>
      <c r="B24" s="2" t="s">
        <v>39</v>
      </c>
      <c r="C24" s="2" t="s">
        <v>32</v>
      </c>
      <c r="D24" s="3" t="s">
        <v>40</v>
      </c>
      <c r="E24" s="4" t="s">
        <v>53</v>
      </c>
      <c r="F24" s="5"/>
      <c r="G24" s="5">
        <v>89</v>
      </c>
      <c r="H24" s="6">
        <v>55.494700000000002</v>
      </c>
      <c r="I24" s="6"/>
      <c r="J24" s="6"/>
      <c r="K24" s="7"/>
      <c r="L24" s="7">
        <v>62.4</v>
      </c>
      <c r="M24" s="5"/>
    </row>
    <row r="25" spans="1:13" ht="60.75" x14ac:dyDescent="0.25">
      <c r="A25" s="1" t="s">
        <v>54</v>
      </c>
      <c r="B25" s="2" t="s">
        <v>39</v>
      </c>
      <c r="C25" s="2" t="s">
        <v>32</v>
      </c>
      <c r="D25" s="3" t="s">
        <v>40</v>
      </c>
      <c r="E25" s="4" t="s">
        <v>55</v>
      </c>
      <c r="F25" s="5"/>
      <c r="G25" s="5">
        <v>10563</v>
      </c>
      <c r="H25" s="6">
        <v>7005.1402699999999</v>
      </c>
      <c r="I25" s="6"/>
      <c r="J25" s="6"/>
      <c r="K25" s="7"/>
      <c r="L25" s="7">
        <v>66.3</v>
      </c>
      <c r="M25" s="5"/>
    </row>
    <row r="26" spans="1:13" ht="60.75" x14ac:dyDescent="0.25">
      <c r="A26" s="1" t="s">
        <v>56</v>
      </c>
      <c r="B26" s="2" t="s">
        <v>39</v>
      </c>
      <c r="C26" s="2" t="s">
        <v>32</v>
      </c>
      <c r="D26" s="3" t="s">
        <v>40</v>
      </c>
      <c r="E26" s="4" t="s">
        <v>57</v>
      </c>
      <c r="F26" s="5"/>
      <c r="G26" s="5"/>
      <c r="H26" s="6">
        <v>-529.85982999999999</v>
      </c>
      <c r="I26" s="6"/>
      <c r="J26" s="6"/>
      <c r="K26" s="7"/>
      <c r="L26" s="7"/>
      <c r="M26" s="5"/>
    </row>
    <row r="27" spans="1:13" s="36" customFormat="1" ht="14.25" x14ac:dyDescent="0.2">
      <c r="A27" s="29" t="s">
        <v>58</v>
      </c>
      <c r="B27" s="30" t="s">
        <v>31</v>
      </c>
      <c r="C27" s="30" t="s">
        <v>32</v>
      </c>
      <c r="D27" s="31" t="s">
        <v>33</v>
      </c>
      <c r="E27" s="32" t="s">
        <v>59</v>
      </c>
      <c r="F27" s="33"/>
      <c r="G27" s="33">
        <v>6657</v>
      </c>
      <c r="H27" s="34">
        <v>3332.1864099999998</v>
      </c>
      <c r="I27" s="34">
        <v>828805.28842</v>
      </c>
      <c r="J27" s="34">
        <v>369627.87753</v>
      </c>
      <c r="K27" s="35"/>
      <c r="L27" s="35">
        <v>50.1</v>
      </c>
      <c r="M27" s="33"/>
    </row>
    <row r="28" spans="1:13" ht="24.75" x14ac:dyDescent="0.25">
      <c r="A28" s="1" t="s">
        <v>60</v>
      </c>
      <c r="B28" s="2" t="s">
        <v>61</v>
      </c>
      <c r="C28" s="2" t="s">
        <v>32</v>
      </c>
      <c r="D28" s="3" t="s">
        <v>40</v>
      </c>
      <c r="E28" s="4" t="s">
        <v>62</v>
      </c>
      <c r="F28" s="5"/>
      <c r="G28" s="5">
        <v>3000</v>
      </c>
      <c r="H28" s="6">
        <v>1377.4417800000001</v>
      </c>
      <c r="I28" s="6"/>
      <c r="J28" s="6"/>
      <c r="K28" s="7"/>
      <c r="L28" s="7">
        <v>45.9</v>
      </c>
      <c r="M28" s="5"/>
    </row>
    <row r="29" spans="1:13" ht="36.75" x14ac:dyDescent="0.25">
      <c r="A29" s="1" t="s">
        <v>63</v>
      </c>
      <c r="B29" s="2" t="s">
        <v>61</v>
      </c>
      <c r="C29" s="2" t="s">
        <v>32</v>
      </c>
      <c r="D29" s="3" t="s">
        <v>40</v>
      </c>
      <c r="E29" s="4" t="s">
        <v>64</v>
      </c>
      <c r="F29" s="5"/>
      <c r="G29" s="5"/>
      <c r="H29" s="6">
        <v>0.10163</v>
      </c>
      <c r="I29" s="6"/>
      <c r="J29" s="6"/>
      <c r="K29" s="7"/>
      <c r="L29" s="7"/>
      <c r="M29" s="5"/>
    </row>
    <row r="30" spans="1:13" x14ac:dyDescent="0.25">
      <c r="A30" s="1" t="s">
        <v>65</v>
      </c>
      <c r="B30" s="2" t="s">
        <v>39</v>
      </c>
      <c r="C30" s="2" t="s">
        <v>32</v>
      </c>
      <c r="D30" s="3" t="s">
        <v>40</v>
      </c>
      <c r="E30" s="4" t="s">
        <v>66</v>
      </c>
      <c r="F30" s="5"/>
      <c r="G30" s="5">
        <v>3607</v>
      </c>
      <c r="H30" s="6">
        <v>1929.73658</v>
      </c>
      <c r="I30" s="6"/>
      <c r="J30" s="6"/>
      <c r="K30" s="7"/>
      <c r="L30" s="7">
        <v>53.5</v>
      </c>
      <c r="M30" s="5"/>
    </row>
    <row r="31" spans="1:13" ht="24.75" x14ac:dyDescent="0.25">
      <c r="A31" s="1" t="s">
        <v>67</v>
      </c>
      <c r="B31" s="2" t="s">
        <v>39</v>
      </c>
      <c r="C31" s="2" t="s">
        <v>32</v>
      </c>
      <c r="D31" s="3" t="s">
        <v>40</v>
      </c>
      <c r="E31" s="4" t="s">
        <v>68</v>
      </c>
      <c r="F31" s="5"/>
      <c r="G31" s="5"/>
      <c r="H31" s="6">
        <v>2.4199999999999998E-3</v>
      </c>
      <c r="I31" s="6"/>
      <c r="J31" s="6"/>
      <c r="K31" s="7"/>
      <c r="L31" s="7"/>
      <c r="M31" s="5"/>
    </row>
    <row r="32" spans="1:13" ht="36.75" x14ac:dyDescent="0.25">
      <c r="A32" s="1" t="s">
        <v>69</v>
      </c>
      <c r="B32" s="2" t="s">
        <v>61</v>
      </c>
      <c r="C32" s="2" t="s">
        <v>32</v>
      </c>
      <c r="D32" s="3" t="s">
        <v>40</v>
      </c>
      <c r="E32" s="4" t="s">
        <v>70</v>
      </c>
      <c r="F32" s="5"/>
      <c r="G32" s="5">
        <v>50</v>
      </c>
      <c r="H32" s="6">
        <v>24.904</v>
      </c>
      <c r="I32" s="6"/>
      <c r="J32" s="6"/>
      <c r="K32" s="7"/>
      <c r="L32" s="7">
        <v>49.8</v>
      </c>
      <c r="M32" s="5"/>
    </row>
    <row r="33" spans="1:13" s="36" customFormat="1" ht="24" x14ac:dyDescent="0.2">
      <c r="A33" s="29" t="s">
        <v>71</v>
      </c>
      <c r="B33" s="30" t="s">
        <v>31</v>
      </c>
      <c r="C33" s="30" t="s">
        <v>32</v>
      </c>
      <c r="D33" s="31" t="s">
        <v>33</v>
      </c>
      <c r="E33" s="32" t="s">
        <v>72</v>
      </c>
      <c r="F33" s="33"/>
      <c r="G33" s="33">
        <v>970</v>
      </c>
      <c r="H33" s="34">
        <v>429.61004000000003</v>
      </c>
      <c r="I33" s="34">
        <v>828805.28842</v>
      </c>
      <c r="J33" s="34">
        <v>369627.87753</v>
      </c>
      <c r="K33" s="35"/>
      <c r="L33" s="35">
        <v>44.3</v>
      </c>
      <c r="M33" s="33"/>
    </row>
    <row r="34" spans="1:13" ht="24.75" x14ac:dyDescent="0.25">
      <c r="A34" s="1" t="s">
        <v>73</v>
      </c>
      <c r="B34" s="2" t="s">
        <v>39</v>
      </c>
      <c r="C34" s="2" t="s">
        <v>32</v>
      </c>
      <c r="D34" s="3" t="s">
        <v>40</v>
      </c>
      <c r="E34" s="4" t="s">
        <v>74</v>
      </c>
      <c r="F34" s="5"/>
      <c r="G34" s="5">
        <v>970</v>
      </c>
      <c r="H34" s="6">
        <v>429.61004000000003</v>
      </c>
      <c r="I34" s="6"/>
      <c r="J34" s="6"/>
      <c r="K34" s="7"/>
      <c r="L34" s="7">
        <v>44.3</v>
      </c>
      <c r="M34" s="5"/>
    </row>
    <row r="35" spans="1:13" s="36" customFormat="1" ht="36" x14ac:dyDescent="0.2">
      <c r="A35" s="29" t="s">
        <v>75</v>
      </c>
      <c r="B35" s="30" t="s">
        <v>31</v>
      </c>
      <c r="C35" s="30" t="s">
        <v>32</v>
      </c>
      <c r="D35" s="31" t="s">
        <v>33</v>
      </c>
      <c r="E35" s="32" t="s">
        <v>76</v>
      </c>
      <c r="F35" s="33"/>
      <c r="G35" s="33"/>
      <c r="H35" s="34">
        <v>1.1376599999999999</v>
      </c>
      <c r="I35" s="34">
        <v>828805.28842</v>
      </c>
      <c r="J35" s="34">
        <v>369627.87753</v>
      </c>
      <c r="K35" s="35"/>
      <c r="L35" s="35"/>
      <c r="M35" s="33"/>
    </row>
    <row r="36" spans="1:13" x14ac:dyDescent="0.25">
      <c r="A36" s="1" t="s">
        <v>77</v>
      </c>
      <c r="B36" s="2" t="s">
        <v>61</v>
      </c>
      <c r="C36" s="2" t="s">
        <v>32</v>
      </c>
      <c r="D36" s="3" t="s">
        <v>40</v>
      </c>
      <c r="E36" s="4" t="s">
        <v>78</v>
      </c>
      <c r="F36" s="5"/>
      <c r="G36" s="5"/>
      <c r="H36" s="6">
        <v>0.14151</v>
      </c>
      <c r="I36" s="6"/>
      <c r="J36" s="6"/>
      <c r="K36" s="7"/>
      <c r="L36" s="7"/>
      <c r="M36" s="5"/>
    </row>
    <row r="37" spans="1:13" ht="48.75" x14ac:dyDescent="0.25">
      <c r="A37" s="1" t="s">
        <v>79</v>
      </c>
      <c r="B37" s="2" t="s">
        <v>80</v>
      </c>
      <c r="C37" s="2" t="s">
        <v>32</v>
      </c>
      <c r="D37" s="3" t="s">
        <v>40</v>
      </c>
      <c r="E37" s="4" t="s">
        <v>81</v>
      </c>
      <c r="F37" s="5"/>
      <c r="G37" s="5"/>
      <c r="H37" s="6">
        <v>0.99614999999999998</v>
      </c>
      <c r="I37" s="6"/>
      <c r="J37" s="6"/>
      <c r="K37" s="7"/>
      <c r="L37" s="7"/>
      <c r="M37" s="5"/>
    </row>
    <row r="38" spans="1:13" s="36" customFormat="1" ht="36" x14ac:dyDescent="0.2">
      <c r="A38" s="29" t="s">
        <v>82</v>
      </c>
      <c r="B38" s="30" t="s">
        <v>31</v>
      </c>
      <c r="C38" s="30" t="s">
        <v>32</v>
      </c>
      <c r="D38" s="31" t="s">
        <v>33</v>
      </c>
      <c r="E38" s="32" t="s">
        <v>83</v>
      </c>
      <c r="F38" s="33"/>
      <c r="G38" s="33">
        <v>5377</v>
      </c>
      <c r="H38" s="34">
        <v>2769.52954</v>
      </c>
      <c r="I38" s="34">
        <v>828805.28842</v>
      </c>
      <c r="J38" s="34">
        <v>369627.87753</v>
      </c>
      <c r="K38" s="35"/>
      <c r="L38" s="35">
        <v>51.5</v>
      </c>
      <c r="M38" s="33"/>
    </row>
    <row r="39" spans="1:13" ht="60.75" x14ac:dyDescent="0.25">
      <c r="A39" s="1" t="s">
        <v>84</v>
      </c>
      <c r="B39" s="2" t="s">
        <v>85</v>
      </c>
      <c r="C39" s="2" t="s">
        <v>32</v>
      </c>
      <c r="D39" s="3" t="s">
        <v>86</v>
      </c>
      <c r="E39" s="4" t="s">
        <v>87</v>
      </c>
      <c r="F39" s="5"/>
      <c r="G39" s="5">
        <v>3256</v>
      </c>
      <c r="H39" s="6">
        <v>1504.2035000000001</v>
      </c>
      <c r="I39" s="6"/>
      <c r="J39" s="6"/>
      <c r="K39" s="7"/>
      <c r="L39" s="7">
        <v>46.2</v>
      </c>
      <c r="M39" s="5"/>
    </row>
    <row r="40" spans="1:13" ht="60.75" x14ac:dyDescent="0.25">
      <c r="A40" s="1" t="s">
        <v>88</v>
      </c>
      <c r="B40" s="2" t="s">
        <v>80</v>
      </c>
      <c r="C40" s="2" t="s">
        <v>32</v>
      </c>
      <c r="D40" s="3" t="s">
        <v>86</v>
      </c>
      <c r="E40" s="4" t="s">
        <v>89</v>
      </c>
      <c r="F40" s="5"/>
      <c r="G40" s="5">
        <v>1700</v>
      </c>
      <c r="H40" s="6">
        <v>1058.63166</v>
      </c>
      <c r="I40" s="6"/>
      <c r="J40" s="6"/>
      <c r="K40" s="7"/>
      <c r="L40" s="7">
        <v>62.3</v>
      </c>
      <c r="M40" s="5"/>
    </row>
    <row r="41" spans="1:13" ht="48.75" x14ac:dyDescent="0.25">
      <c r="A41" s="1" t="s">
        <v>90</v>
      </c>
      <c r="B41" s="2" t="s">
        <v>80</v>
      </c>
      <c r="C41" s="2" t="s">
        <v>32</v>
      </c>
      <c r="D41" s="3" t="s">
        <v>86</v>
      </c>
      <c r="E41" s="4" t="s">
        <v>91</v>
      </c>
      <c r="F41" s="5"/>
      <c r="G41" s="5">
        <v>25</v>
      </c>
      <c r="H41" s="6">
        <v>12.061999999999999</v>
      </c>
      <c r="I41" s="6"/>
      <c r="J41" s="6"/>
      <c r="K41" s="7"/>
      <c r="L41" s="7">
        <v>48.2</v>
      </c>
      <c r="M41" s="5"/>
    </row>
    <row r="42" spans="1:13" ht="60.75" x14ac:dyDescent="0.25">
      <c r="A42" s="1" t="s">
        <v>92</v>
      </c>
      <c r="B42" s="2" t="s">
        <v>80</v>
      </c>
      <c r="C42" s="2" t="s">
        <v>32</v>
      </c>
      <c r="D42" s="3" t="s">
        <v>86</v>
      </c>
      <c r="E42" s="4" t="s">
        <v>93</v>
      </c>
      <c r="F42" s="5"/>
      <c r="G42" s="5">
        <v>396</v>
      </c>
      <c r="H42" s="6">
        <v>194.63238000000001</v>
      </c>
      <c r="I42" s="6"/>
      <c r="J42" s="6"/>
      <c r="K42" s="7"/>
      <c r="L42" s="7">
        <v>49.1</v>
      </c>
      <c r="M42" s="5"/>
    </row>
    <row r="43" spans="1:13" s="36" customFormat="1" ht="24" x14ac:dyDescent="0.2">
      <c r="A43" s="29" t="s">
        <v>94</v>
      </c>
      <c r="B43" s="30" t="s">
        <v>31</v>
      </c>
      <c r="C43" s="30" t="s">
        <v>32</v>
      </c>
      <c r="D43" s="31" t="s">
        <v>33</v>
      </c>
      <c r="E43" s="32" t="s">
        <v>95</v>
      </c>
      <c r="F43" s="33"/>
      <c r="G43" s="33">
        <v>1395</v>
      </c>
      <c r="H43" s="34">
        <v>1025.8342399999999</v>
      </c>
      <c r="I43" s="34">
        <v>828805.28842</v>
      </c>
      <c r="J43" s="34">
        <v>369627.87753</v>
      </c>
      <c r="K43" s="35"/>
      <c r="L43" s="35">
        <v>73.5</v>
      </c>
      <c r="M43" s="33"/>
    </row>
    <row r="44" spans="1:13" ht="24.75" x14ac:dyDescent="0.25">
      <c r="A44" s="1" t="s">
        <v>96</v>
      </c>
      <c r="B44" s="2" t="s">
        <v>39</v>
      </c>
      <c r="C44" s="2" t="s">
        <v>32</v>
      </c>
      <c r="D44" s="3" t="s">
        <v>86</v>
      </c>
      <c r="E44" s="4" t="s">
        <v>97</v>
      </c>
      <c r="F44" s="5"/>
      <c r="G44" s="5">
        <v>1395</v>
      </c>
      <c r="H44" s="6">
        <v>374.00797</v>
      </c>
      <c r="I44" s="6"/>
      <c r="J44" s="6"/>
      <c r="K44" s="7"/>
      <c r="L44" s="7">
        <v>26.8</v>
      </c>
      <c r="M44" s="5"/>
    </row>
    <row r="45" spans="1:13" ht="24.75" x14ac:dyDescent="0.25">
      <c r="A45" s="1" t="s">
        <v>98</v>
      </c>
      <c r="B45" s="2" t="s">
        <v>39</v>
      </c>
      <c r="C45" s="2" t="s">
        <v>32</v>
      </c>
      <c r="D45" s="3" t="s">
        <v>86</v>
      </c>
      <c r="E45" s="4" t="s">
        <v>99</v>
      </c>
      <c r="F45" s="5"/>
      <c r="G45" s="5"/>
      <c r="H45" s="6">
        <v>2.53104</v>
      </c>
      <c r="I45" s="6"/>
      <c r="J45" s="6"/>
      <c r="K45" s="7"/>
      <c r="L45" s="7"/>
      <c r="M45" s="5"/>
    </row>
    <row r="46" spans="1:13" x14ac:dyDescent="0.25">
      <c r="A46" s="1" t="s">
        <v>100</v>
      </c>
      <c r="B46" s="2" t="s">
        <v>39</v>
      </c>
      <c r="C46" s="2" t="s">
        <v>32</v>
      </c>
      <c r="D46" s="3" t="s">
        <v>86</v>
      </c>
      <c r="E46" s="4" t="s">
        <v>101</v>
      </c>
      <c r="F46" s="5"/>
      <c r="G46" s="5"/>
      <c r="H46" s="6">
        <v>217.10312999999999</v>
      </c>
      <c r="I46" s="6"/>
      <c r="J46" s="6"/>
      <c r="K46" s="7"/>
      <c r="L46" s="7"/>
      <c r="M46" s="5"/>
    </row>
    <row r="47" spans="1:13" x14ac:dyDescent="0.25">
      <c r="A47" s="1" t="s">
        <v>102</v>
      </c>
      <c r="B47" s="2" t="s">
        <v>39</v>
      </c>
      <c r="C47" s="2" t="s">
        <v>32</v>
      </c>
      <c r="D47" s="3" t="s">
        <v>86</v>
      </c>
      <c r="E47" s="4" t="s">
        <v>103</v>
      </c>
      <c r="F47" s="5"/>
      <c r="G47" s="5"/>
      <c r="H47" s="6">
        <v>430.03098999999997</v>
      </c>
      <c r="I47" s="6"/>
      <c r="J47" s="6"/>
      <c r="K47" s="7"/>
      <c r="L47" s="7"/>
      <c r="M47" s="5"/>
    </row>
    <row r="48" spans="1:13" ht="36.75" x14ac:dyDescent="0.25">
      <c r="A48" s="1" t="s">
        <v>104</v>
      </c>
      <c r="B48" s="2" t="s">
        <v>39</v>
      </c>
      <c r="C48" s="2" t="s">
        <v>32</v>
      </c>
      <c r="D48" s="3" t="s">
        <v>86</v>
      </c>
      <c r="E48" s="4" t="s">
        <v>105</v>
      </c>
      <c r="F48" s="5"/>
      <c r="G48" s="5"/>
      <c r="H48" s="6">
        <v>2.1611099999999999</v>
      </c>
      <c r="I48" s="6"/>
      <c r="J48" s="6"/>
      <c r="K48" s="7"/>
      <c r="L48" s="7"/>
      <c r="M48" s="5"/>
    </row>
    <row r="49" spans="1:13" s="36" customFormat="1" ht="24" x14ac:dyDescent="0.2">
      <c r="A49" s="29" t="s">
        <v>106</v>
      </c>
      <c r="B49" s="30" t="s">
        <v>31</v>
      </c>
      <c r="C49" s="30" t="s">
        <v>32</v>
      </c>
      <c r="D49" s="31" t="s">
        <v>33</v>
      </c>
      <c r="E49" s="32" t="s">
        <v>107</v>
      </c>
      <c r="F49" s="33"/>
      <c r="G49" s="33">
        <v>2380</v>
      </c>
      <c r="H49" s="34">
        <v>1371.82068</v>
      </c>
      <c r="I49" s="34">
        <v>828805.28842</v>
      </c>
      <c r="J49" s="34">
        <v>369627.87753</v>
      </c>
      <c r="K49" s="35"/>
      <c r="L49" s="35">
        <v>57.6</v>
      </c>
      <c r="M49" s="33"/>
    </row>
    <row r="50" spans="1:13" ht="24.75" x14ac:dyDescent="0.25">
      <c r="A50" s="1" t="s">
        <v>108</v>
      </c>
      <c r="B50" s="2" t="s">
        <v>80</v>
      </c>
      <c r="C50" s="2" t="s">
        <v>32</v>
      </c>
      <c r="D50" s="3" t="s">
        <v>109</v>
      </c>
      <c r="E50" s="4" t="s">
        <v>110</v>
      </c>
      <c r="F50" s="5"/>
      <c r="G50" s="5">
        <v>1126</v>
      </c>
      <c r="H50" s="6">
        <v>636.01530000000002</v>
      </c>
      <c r="I50" s="6"/>
      <c r="J50" s="6"/>
      <c r="K50" s="7"/>
      <c r="L50" s="7">
        <v>56.5</v>
      </c>
      <c r="M50" s="5"/>
    </row>
    <row r="51" spans="1:13" ht="36.75" x14ac:dyDescent="0.25">
      <c r="A51" s="1" t="s">
        <v>111</v>
      </c>
      <c r="B51" s="2" t="s">
        <v>80</v>
      </c>
      <c r="C51" s="2" t="s">
        <v>32</v>
      </c>
      <c r="D51" s="3" t="s">
        <v>109</v>
      </c>
      <c r="E51" s="4" t="s">
        <v>112</v>
      </c>
      <c r="F51" s="5"/>
      <c r="G51" s="5">
        <v>654</v>
      </c>
      <c r="H51" s="6">
        <v>20.888960000000001</v>
      </c>
      <c r="I51" s="6"/>
      <c r="J51" s="6"/>
      <c r="K51" s="7"/>
      <c r="L51" s="7">
        <v>3.2</v>
      </c>
      <c r="M51" s="5"/>
    </row>
    <row r="52" spans="1:13" ht="24.75" x14ac:dyDescent="0.25">
      <c r="A52" s="1" t="s">
        <v>113</v>
      </c>
      <c r="B52" s="2" t="s">
        <v>80</v>
      </c>
      <c r="C52" s="2" t="s">
        <v>32</v>
      </c>
      <c r="D52" s="3" t="s">
        <v>109</v>
      </c>
      <c r="E52" s="4" t="s">
        <v>114</v>
      </c>
      <c r="F52" s="5"/>
      <c r="G52" s="5">
        <v>600</v>
      </c>
      <c r="H52" s="6">
        <v>714.91642000000002</v>
      </c>
      <c r="I52" s="6"/>
      <c r="J52" s="6"/>
      <c r="K52" s="7"/>
      <c r="L52" s="7">
        <v>119.2</v>
      </c>
      <c r="M52" s="5"/>
    </row>
    <row r="53" spans="1:13" s="36" customFormat="1" ht="24" x14ac:dyDescent="0.2">
      <c r="A53" s="29" t="s">
        <v>115</v>
      </c>
      <c r="B53" s="30" t="s">
        <v>31</v>
      </c>
      <c r="C53" s="30" t="s">
        <v>32</v>
      </c>
      <c r="D53" s="31" t="s">
        <v>33</v>
      </c>
      <c r="E53" s="32" t="s">
        <v>116</v>
      </c>
      <c r="F53" s="33"/>
      <c r="G53" s="33">
        <v>1988</v>
      </c>
      <c r="H53" s="34">
        <v>4108.9008199999998</v>
      </c>
      <c r="I53" s="34">
        <v>828805.28842</v>
      </c>
      <c r="J53" s="34">
        <v>369627.87753</v>
      </c>
      <c r="K53" s="35"/>
      <c r="L53" s="35">
        <v>206.7</v>
      </c>
      <c r="M53" s="33"/>
    </row>
    <row r="54" spans="1:13" ht="72.75" x14ac:dyDescent="0.25">
      <c r="A54" s="1" t="s">
        <v>117</v>
      </c>
      <c r="B54" s="2" t="s">
        <v>80</v>
      </c>
      <c r="C54" s="2" t="s">
        <v>32</v>
      </c>
      <c r="D54" s="3" t="s">
        <v>118</v>
      </c>
      <c r="E54" s="4" t="s">
        <v>119</v>
      </c>
      <c r="F54" s="5"/>
      <c r="G54" s="5">
        <v>1700</v>
      </c>
      <c r="H54" s="6">
        <v>3690.5819999999999</v>
      </c>
      <c r="I54" s="6"/>
      <c r="J54" s="6"/>
      <c r="K54" s="7"/>
      <c r="L54" s="7">
        <v>217.1</v>
      </c>
      <c r="M54" s="5"/>
    </row>
    <row r="55" spans="1:13" ht="36.75" x14ac:dyDescent="0.25">
      <c r="A55" s="1" t="s">
        <v>120</v>
      </c>
      <c r="B55" s="2" t="s">
        <v>85</v>
      </c>
      <c r="C55" s="2" t="s">
        <v>32</v>
      </c>
      <c r="D55" s="3" t="s">
        <v>121</v>
      </c>
      <c r="E55" s="4" t="s">
        <v>122</v>
      </c>
      <c r="F55" s="5"/>
      <c r="G55" s="5">
        <v>288</v>
      </c>
      <c r="H55" s="6">
        <v>325.56468000000001</v>
      </c>
      <c r="I55" s="6"/>
      <c r="J55" s="6"/>
      <c r="K55" s="7"/>
      <c r="L55" s="7">
        <v>113</v>
      </c>
      <c r="M55" s="5"/>
    </row>
    <row r="56" spans="1:13" ht="48.75" x14ac:dyDescent="0.25">
      <c r="A56" s="1" t="s">
        <v>123</v>
      </c>
      <c r="B56" s="2" t="s">
        <v>80</v>
      </c>
      <c r="C56" s="2" t="s">
        <v>32</v>
      </c>
      <c r="D56" s="3" t="s">
        <v>121</v>
      </c>
      <c r="E56" s="4" t="s">
        <v>124</v>
      </c>
      <c r="F56" s="5"/>
      <c r="G56" s="5"/>
      <c r="H56" s="6">
        <v>92.754140000000007</v>
      </c>
      <c r="I56" s="6"/>
      <c r="J56" s="6"/>
      <c r="K56" s="7"/>
      <c r="L56" s="7"/>
      <c r="M56" s="5"/>
    </row>
    <row r="57" spans="1:13" s="36" customFormat="1" ht="14.25" x14ac:dyDescent="0.2">
      <c r="A57" s="29" t="s">
        <v>125</v>
      </c>
      <c r="B57" s="30" t="s">
        <v>31</v>
      </c>
      <c r="C57" s="30" t="s">
        <v>32</v>
      </c>
      <c r="D57" s="31" t="s">
        <v>33</v>
      </c>
      <c r="E57" s="32" t="s">
        <v>126</v>
      </c>
      <c r="F57" s="33"/>
      <c r="G57" s="33">
        <v>950</v>
      </c>
      <c r="H57" s="34">
        <v>553.60756000000003</v>
      </c>
      <c r="I57" s="34">
        <v>828805.28842</v>
      </c>
      <c r="J57" s="34">
        <v>369627.87753</v>
      </c>
      <c r="K57" s="35"/>
      <c r="L57" s="35">
        <v>58.3</v>
      </c>
      <c r="M57" s="33"/>
    </row>
    <row r="58" spans="1:13" ht="48.75" x14ac:dyDescent="0.25">
      <c r="A58" s="1" t="s">
        <v>127</v>
      </c>
      <c r="B58" s="2" t="s">
        <v>80</v>
      </c>
      <c r="C58" s="2" t="s">
        <v>32</v>
      </c>
      <c r="D58" s="3" t="s">
        <v>128</v>
      </c>
      <c r="E58" s="4" t="s">
        <v>129</v>
      </c>
      <c r="F58" s="5"/>
      <c r="G58" s="5"/>
      <c r="H58" s="6">
        <v>0.50583999999999996</v>
      </c>
      <c r="I58" s="6"/>
      <c r="J58" s="6"/>
      <c r="K58" s="7"/>
      <c r="L58" s="7"/>
      <c r="M58" s="5"/>
    </row>
    <row r="59" spans="1:13" ht="24.75" x14ac:dyDescent="0.25">
      <c r="A59" s="1" t="s">
        <v>130</v>
      </c>
      <c r="B59" s="2" t="s">
        <v>39</v>
      </c>
      <c r="C59" s="2" t="s">
        <v>32</v>
      </c>
      <c r="D59" s="3" t="s">
        <v>128</v>
      </c>
      <c r="E59" s="4" t="s">
        <v>131</v>
      </c>
      <c r="F59" s="5"/>
      <c r="G59" s="5"/>
      <c r="H59" s="6">
        <v>10</v>
      </c>
      <c r="I59" s="6"/>
      <c r="J59" s="6"/>
      <c r="K59" s="7"/>
      <c r="L59" s="7"/>
      <c r="M59" s="5"/>
    </row>
    <row r="60" spans="1:13" ht="36.75" x14ac:dyDescent="0.25">
      <c r="A60" s="1" t="s">
        <v>132</v>
      </c>
      <c r="B60" s="2" t="s">
        <v>80</v>
      </c>
      <c r="C60" s="2" t="s">
        <v>32</v>
      </c>
      <c r="D60" s="3" t="s">
        <v>128</v>
      </c>
      <c r="E60" s="4" t="s">
        <v>133</v>
      </c>
      <c r="F60" s="5"/>
      <c r="G60" s="5"/>
      <c r="H60" s="6">
        <v>299</v>
      </c>
      <c r="I60" s="6"/>
      <c r="J60" s="6"/>
      <c r="K60" s="7"/>
      <c r="L60" s="7"/>
      <c r="M60" s="5"/>
    </row>
    <row r="61" spans="1:13" ht="60.75" x14ac:dyDescent="0.25">
      <c r="A61" s="1" t="s">
        <v>134</v>
      </c>
      <c r="B61" s="2" t="s">
        <v>39</v>
      </c>
      <c r="C61" s="2" t="s">
        <v>32</v>
      </c>
      <c r="D61" s="3" t="s">
        <v>128</v>
      </c>
      <c r="E61" s="4" t="s">
        <v>135</v>
      </c>
      <c r="F61" s="5"/>
      <c r="G61" s="5"/>
      <c r="H61" s="6">
        <v>2</v>
      </c>
      <c r="I61" s="6"/>
      <c r="J61" s="6"/>
      <c r="K61" s="7"/>
      <c r="L61" s="7"/>
      <c r="M61" s="5"/>
    </row>
    <row r="62" spans="1:13" ht="36.75" x14ac:dyDescent="0.25">
      <c r="A62" s="1" t="s">
        <v>136</v>
      </c>
      <c r="B62" s="2" t="s">
        <v>80</v>
      </c>
      <c r="C62" s="2" t="s">
        <v>32</v>
      </c>
      <c r="D62" s="3" t="s">
        <v>128</v>
      </c>
      <c r="E62" s="4" t="s">
        <v>137</v>
      </c>
      <c r="F62" s="5"/>
      <c r="G62" s="5">
        <v>950</v>
      </c>
      <c r="H62" s="6">
        <v>242.10172</v>
      </c>
      <c r="I62" s="6"/>
      <c r="J62" s="6"/>
      <c r="K62" s="7"/>
      <c r="L62" s="7">
        <v>25.5</v>
      </c>
      <c r="M62" s="5"/>
    </row>
    <row r="63" spans="1:13" s="36" customFormat="1" ht="14.25" x14ac:dyDescent="0.2">
      <c r="A63" s="29" t="s">
        <v>138</v>
      </c>
      <c r="B63" s="30" t="s">
        <v>31</v>
      </c>
      <c r="C63" s="30" t="s">
        <v>32</v>
      </c>
      <c r="D63" s="31" t="s">
        <v>33</v>
      </c>
      <c r="E63" s="32" t="s">
        <v>139</v>
      </c>
      <c r="F63" s="33"/>
      <c r="G63" s="33"/>
      <c r="H63" s="34">
        <v>208.773</v>
      </c>
      <c r="I63" s="34">
        <v>828805.28842</v>
      </c>
      <c r="J63" s="34">
        <v>369627.87753</v>
      </c>
      <c r="K63" s="35"/>
      <c r="L63" s="35"/>
      <c r="M63" s="33"/>
    </row>
    <row r="64" spans="1:13" ht="17.25" customHeight="1" x14ac:dyDescent="0.25">
      <c r="A64" s="1" t="s">
        <v>140</v>
      </c>
      <c r="B64" s="2" t="s">
        <v>80</v>
      </c>
      <c r="C64" s="2" t="s">
        <v>32</v>
      </c>
      <c r="D64" s="3" t="s">
        <v>141</v>
      </c>
      <c r="E64" s="4" t="s">
        <v>142</v>
      </c>
      <c r="F64" s="5"/>
      <c r="G64" s="5"/>
      <c r="H64" s="6">
        <v>208.773</v>
      </c>
      <c r="I64" s="6"/>
      <c r="J64" s="6"/>
      <c r="K64" s="7"/>
      <c r="L64" s="7"/>
      <c r="M64" s="5"/>
    </row>
    <row r="65" spans="1:13" s="36" customFormat="1" ht="14.25" x14ac:dyDescent="0.2">
      <c r="A65" s="29" t="s">
        <v>143</v>
      </c>
      <c r="B65" s="30" t="s">
        <v>31</v>
      </c>
      <c r="C65" s="30" t="s">
        <v>32</v>
      </c>
      <c r="D65" s="31" t="s">
        <v>33</v>
      </c>
      <c r="E65" s="32" t="s">
        <v>144</v>
      </c>
      <c r="F65" s="33"/>
      <c r="G65" s="33">
        <v>627720.18842000002</v>
      </c>
      <c r="H65" s="34">
        <v>321508.66979000001</v>
      </c>
      <c r="I65" s="34">
        <v>828805.28842</v>
      </c>
      <c r="J65" s="34">
        <v>369627.87753</v>
      </c>
      <c r="K65" s="35"/>
      <c r="L65" s="35">
        <v>51.2</v>
      </c>
      <c r="M65" s="33"/>
    </row>
    <row r="66" spans="1:13" s="36" customFormat="1" ht="24" x14ac:dyDescent="0.2">
      <c r="A66" s="29" t="s">
        <v>145</v>
      </c>
      <c r="B66" s="30" t="s">
        <v>31</v>
      </c>
      <c r="C66" s="30" t="s">
        <v>32</v>
      </c>
      <c r="D66" s="31" t="s">
        <v>33</v>
      </c>
      <c r="E66" s="32" t="s">
        <v>146</v>
      </c>
      <c r="F66" s="33"/>
      <c r="G66" s="33">
        <v>627430.18842000002</v>
      </c>
      <c r="H66" s="34">
        <v>321350.02577000001</v>
      </c>
      <c r="I66" s="34">
        <v>828805.28842</v>
      </c>
      <c r="J66" s="34">
        <v>369627.87753</v>
      </c>
      <c r="K66" s="35"/>
      <c r="L66" s="35">
        <v>51.2</v>
      </c>
      <c r="M66" s="33"/>
    </row>
    <row r="67" spans="1:13" ht="24.75" x14ac:dyDescent="0.25">
      <c r="A67" s="1" t="s">
        <v>147</v>
      </c>
      <c r="B67" s="2" t="s">
        <v>80</v>
      </c>
      <c r="C67" s="2" t="s">
        <v>32</v>
      </c>
      <c r="D67" s="3" t="s">
        <v>148</v>
      </c>
      <c r="E67" s="4" t="s">
        <v>149</v>
      </c>
      <c r="F67" s="5"/>
      <c r="G67" s="5">
        <v>77625</v>
      </c>
      <c r="H67" s="6">
        <v>39698</v>
      </c>
      <c r="I67" s="6"/>
      <c r="J67" s="6"/>
      <c r="K67" s="7"/>
      <c r="L67" s="7">
        <v>51.1</v>
      </c>
      <c r="M67" s="5"/>
    </row>
    <row r="68" spans="1:13" ht="24.75" x14ac:dyDescent="0.25">
      <c r="A68" s="1" t="s">
        <v>150</v>
      </c>
      <c r="B68" s="2" t="s">
        <v>80</v>
      </c>
      <c r="C68" s="2" t="s">
        <v>32</v>
      </c>
      <c r="D68" s="3" t="s">
        <v>148</v>
      </c>
      <c r="E68" s="4" t="s">
        <v>151</v>
      </c>
      <c r="F68" s="5"/>
      <c r="G68" s="5">
        <v>14501</v>
      </c>
      <c r="H68" s="6">
        <v>14501</v>
      </c>
      <c r="I68" s="6"/>
      <c r="J68" s="6"/>
      <c r="K68" s="7"/>
      <c r="L68" s="7">
        <v>100</v>
      </c>
      <c r="M68" s="5"/>
    </row>
    <row r="69" spans="1:13" x14ac:dyDescent="0.25">
      <c r="A69" s="1" t="s">
        <v>152</v>
      </c>
      <c r="B69" s="2" t="s">
        <v>80</v>
      </c>
      <c r="C69" s="2" t="s">
        <v>32</v>
      </c>
      <c r="D69" s="3" t="s">
        <v>148</v>
      </c>
      <c r="E69" s="4" t="s">
        <v>153</v>
      </c>
      <c r="F69" s="5"/>
      <c r="G69" s="5">
        <v>1484</v>
      </c>
      <c r="H69" s="6">
        <v>1484</v>
      </c>
      <c r="I69" s="6"/>
      <c r="J69" s="6"/>
      <c r="K69" s="7"/>
      <c r="L69" s="7">
        <v>100</v>
      </c>
      <c r="M69" s="5"/>
    </row>
    <row r="70" spans="1:13" ht="24.75" x14ac:dyDescent="0.25">
      <c r="A70" s="1" t="s">
        <v>154</v>
      </c>
      <c r="B70" s="2" t="s">
        <v>80</v>
      </c>
      <c r="C70" s="2" t="s">
        <v>32</v>
      </c>
      <c r="D70" s="3" t="s">
        <v>148</v>
      </c>
      <c r="E70" s="4" t="s">
        <v>155</v>
      </c>
      <c r="F70" s="5"/>
      <c r="G70" s="5">
        <v>1270.42</v>
      </c>
      <c r="H70" s="6">
        <v>1270.42</v>
      </c>
      <c r="I70" s="6"/>
      <c r="J70" s="6"/>
      <c r="K70" s="7"/>
      <c r="L70" s="7">
        <v>100</v>
      </c>
      <c r="M70" s="5"/>
    </row>
    <row r="71" spans="1:13" ht="36.75" x14ac:dyDescent="0.25">
      <c r="A71" s="1" t="s">
        <v>156</v>
      </c>
      <c r="B71" s="2" t="s">
        <v>80</v>
      </c>
      <c r="C71" s="2" t="s">
        <v>32</v>
      </c>
      <c r="D71" s="3" t="s">
        <v>148</v>
      </c>
      <c r="E71" s="4" t="s">
        <v>157</v>
      </c>
      <c r="F71" s="5"/>
      <c r="G71" s="5">
        <v>140032.774</v>
      </c>
      <c r="H71" s="6">
        <v>16510.232</v>
      </c>
      <c r="I71" s="6"/>
      <c r="J71" s="6"/>
      <c r="K71" s="7"/>
      <c r="L71" s="7">
        <v>11.8</v>
      </c>
      <c r="M71" s="5"/>
    </row>
    <row r="72" spans="1:13" x14ac:dyDescent="0.25">
      <c r="A72" s="1" t="s">
        <v>158</v>
      </c>
      <c r="B72" s="2" t="s">
        <v>80</v>
      </c>
      <c r="C72" s="2" t="s">
        <v>32</v>
      </c>
      <c r="D72" s="3" t="s">
        <v>148</v>
      </c>
      <c r="E72" s="4" t="s">
        <v>159</v>
      </c>
      <c r="F72" s="5"/>
      <c r="G72" s="5">
        <v>32936.546000000002</v>
      </c>
      <c r="H72" s="6">
        <v>20261.407999999999</v>
      </c>
      <c r="I72" s="6"/>
      <c r="J72" s="6"/>
      <c r="K72" s="7"/>
      <c r="L72" s="7">
        <v>61.5</v>
      </c>
      <c r="M72" s="5"/>
    </row>
    <row r="73" spans="1:13" ht="24.75" x14ac:dyDescent="0.25">
      <c r="A73" s="1" t="s">
        <v>160</v>
      </c>
      <c r="B73" s="2" t="s">
        <v>80</v>
      </c>
      <c r="C73" s="2" t="s">
        <v>32</v>
      </c>
      <c r="D73" s="3" t="s">
        <v>148</v>
      </c>
      <c r="E73" s="4" t="s">
        <v>161</v>
      </c>
      <c r="F73" s="5"/>
      <c r="G73" s="5">
        <v>1400</v>
      </c>
      <c r="H73" s="6">
        <v>705</v>
      </c>
      <c r="I73" s="6"/>
      <c r="J73" s="6"/>
      <c r="K73" s="7"/>
      <c r="L73" s="7">
        <v>50.4</v>
      </c>
      <c r="M73" s="5"/>
    </row>
    <row r="74" spans="1:13" ht="36.75" x14ac:dyDescent="0.25">
      <c r="A74" s="1" t="s">
        <v>162</v>
      </c>
      <c r="B74" s="2" t="s">
        <v>80</v>
      </c>
      <c r="C74" s="2" t="s">
        <v>32</v>
      </c>
      <c r="D74" s="3" t="s">
        <v>148</v>
      </c>
      <c r="E74" s="4" t="s">
        <v>163</v>
      </c>
      <c r="F74" s="5"/>
      <c r="G74" s="5">
        <v>20</v>
      </c>
      <c r="H74" s="6">
        <v>20</v>
      </c>
      <c r="I74" s="6"/>
      <c r="J74" s="6"/>
      <c r="K74" s="7"/>
      <c r="L74" s="7">
        <v>100</v>
      </c>
      <c r="M74" s="5"/>
    </row>
    <row r="75" spans="1:13" ht="36.75" x14ac:dyDescent="0.25">
      <c r="A75" s="1" t="s">
        <v>164</v>
      </c>
      <c r="B75" s="2" t="s">
        <v>80</v>
      </c>
      <c r="C75" s="2" t="s">
        <v>32</v>
      </c>
      <c r="D75" s="3" t="s">
        <v>148</v>
      </c>
      <c r="E75" s="4" t="s">
        <v>165</v>
      </c>
      <c r="F75" s="5"/>
      <c r="G75" s="5">
        <v>1698.9</v>
      </c>
      <c r="H75" s="6">
        <v>845.5</v>
      </c>
      <c r="I75" s="6"/>
      <c r="J75" s="6"/>
      <c r="K75" s="7"/>
      <c r="L75" s="7">
        <v>49.8</v>
      </c>
      <c r="M75" s="5"/>
    </row>
    <row r="76" spans="1:13" ht="36.75" x14ac:dyDescent="0.25">
      <c r="A76" s="1" t="s">
        <v>166</v>
      </c>
      <c r="B76" s="2" t="s">
        <v>80</v>
      </c>
      <c r="C76" s="2" t="s">
        <v>32</v>
      </c>
      <c r="D76" s="3" t="s">
        <v>148</v>
      </c>
      <c r="E76" s="4" t="s">
        <v>167</v>
      </c>
      <c r="F76" s="5"/>
      <c r="G76" s="5">
        <v>177.22842</v>
      </c>
      <c r="H76" s="6">
        <v>123.70977000000001</v>
      </c>
      <c r="I76" s="6"/>
      <c r="J76" s="6"/>
      <c r="K76" s="7"/>
      <c r="L76" s="7">
        <v>69.8</v>
      </c>
      <c r="M76" s="5"/>
    </row>
    <row r="77" spans="1:13" ht="36.75" x14ac:dyDescent="0.25">
      <c r="A77" s="1" t="s">
        <v>168</v>
      </c>
      <c r="B77" s="2" t="s">
        <v>80</v>
      </c>
      <c r="C77" s="2" t="s">
        <v>32</v>
      </c>
      <c r="D77" s="3" t="s">
        <v>148</v>
      </c>
      <c r="E77" s="4" t="s">
        <v>169</v>
      </c>
      <c r="F77" s="5"/>
      <c r="G77" s="5">
        <v>4688.1000000000004</v>
      </c>
      <c r="H77" s="6">
        <v>2380</v>
      </c>
      <c r="I77" s="6"/>
      <c r="J77" s="6"/>
      <c r="K77" s="7"/>
      <c r="L77" s="7">
        <v>50.8</v>
      </c>
      <c r="M77" s="5"/>
    </row>
    <row r="78" spans="1:13" ht="24.75" x14ac:dyDescent="0.25">
      <c r="A78" s="1" t="s">
        <v>170</v>
      </c>
      <c r="B78" s="2" t="s">
        <v>80</v>
      </c>
      <c r="C78" s="2" t="s">
        <v>32</v>
      </c>
      <c r="D78" s="3" t="s">
        <v>148</v>
      </c>
      <c r="E78" s="4" t="s">
        <v>171</v>
      </c>
      <c r="F78" s="5"/>
      <c r="G78" s="5">
        <v>325096.59999999998</v>
      </c>
      <c r="H78" s="6">
        <v>208766.38</v>
      </c>
      <c r="I78" s="6"/>
      <c r="J78" s="6"/>
      <c r="K78" s="7"/>
      <c r="L78" s="7">
        <v>64.2</v>
      </c>
      <c r="M78" s="5"/>
    </row>
    <row r="79" spans="1:13" ht="36.75" x14ac:dyDescent="0.25">
      <c r="A79" s="1" t="s">
        <v>172</v>
      </c>
      <c r="B79" s="2" t="s">
        <v>80</v>
      </c>
      <c r="C79" s="2" t="s">
        <v>32</v>
      </c>
      <c r="D79" s="3" t="s">
        <v>148</v>
      </c>
      <c r="E79" s="4" t="s">
        <v>173</v>
      </c>
      <c r="F79" s="5"/>
      <c r="G79" s="5">
        <v>15374.3</v>
      </c>
      <c r="H79" s="6">
        <v>6101.4</v>
      </c>
      <c r="I79" s="6"/>
      <c r="J79" s="6"/>
      <c r="K79" s="7"/>
      <c r="L79" s="7">
        <v>39.700000000000003</v>
      </c>
      <c r="M79" s="5"/>
    </row>
    <row r="80" spans="1:13" ht="60.75" x14ac:dyDescent="0.25">
      <c r="A80" s="1" t="s">
        <v>174</v>
      </c>
      <c r="B80" s="2" t="s">
        <v>80</v>
      </c>
      <c r="C80" s="2" t="s">
        <v>32</v>
      </c>
      <c r="D80" s="3" t="s">
        <v>148</v>
      </c>
      <c r="E80" s="4" t="s">
        <v>175</v>
      </c>
      <c r="F80" s="5"/>
      <c r="G80" s="5">
        <v>3608.1</v>
      </c>
      <c r="H80" s="6">
        <v>2712</v>
      </c>
      <c r="I80" s="6"/>
      <c r="J80" s="6"/>
      <c r="K80" s="7"/>
      <c r="L80" s="7">
        <v>75.2</v>
      </c>
      <c r="M80" s="5"/>
    </row>
    <row r="81" spans="1:13" ht="72.75" x14ac:dyDescent="0.25">
      <c r="A81" s="1" t="s">
        <v>176</v>
      </c>
      <c r="B81" s="2" t="s">
        <v>80</v>
      </c>
      <c r="C81" s="2" t="s">
        <v>32</v>
      </c>
      <c r="D81" s="3" t="s">
        <v>148</v>
      </c>
      <c r="E81" s="4" t="s">
        <v>177</v>
      </c>
      <c r="F81" s="5"/>
      <c r="G81" s="5">
        <v>4892.5439999999999</v>
      </c>
      <c r="H81" s="6">
        <v>4892.5439999999999</v>
      </c>
      <c r="I81" s="6"/>
      <c r="J81" s="6"/>
      <c r="K81" s="7"/>
      <c r="L81" s="7">
        <v>100</v>
      </c>
      <c r="M81" s="5"/>
    </row>
    <row r="82" spans="1:13" ht="24.75" x14ac:dyDescent="0.25">
      <c r="A82" s="1" t="s">
        <v>178</v>
      </c>
      <c r="B82" s="2" t="s">
        <v>80</v>
      </c>
      <c r="C82" s="2" t="s">
        <v>32</v>
      </c>
      <c r="D82" s="3" t="s">
        <v>148</v>
      </c>
      <c r="E82" s="4" t="s">
        <v>179</v>
      </c>
      <c r="F82" s="5"/>
      <c r="G82" s="5">
        <v>794.3</v>
      </c>
      <c r="H82" s="6"/>
      <c r="I82" s="6"/>
      <c r="J82" s="6"/>
      <c r="K82" s="7"/>
      <c r="L82" s="7">
        <v>0</v>
      </c>
      <c r="M82" s="5"/>
    </row>
    <row r="83" spans="1:13" ht="48.75" x14ac:dyDescent="0.25">
      <c r="A83" s="1" t="s">
        <v>180</v>
      </c>
      <c r="B83" s="2" t="s">
        <v>80</v>
      </c>
      <c r="C83" s="2" t="s">
        <v>32</v>
      </c>
      <c r="D83" s="3" t="s">
        <v>148</v>
      </c>
      <c r="E83" s="4" t="s">
        <v>181</v>
      </c>
      <c r="F83" s="5"/>
      <c r="G83" s="5">
        <v>30</v>
      </c>
      <c r="H83" s="6">
        <v>30</v>
      </c>
      <c r="I83" s="6"/>
      <c r="J83" s="6"/>
      <c r="K83" s="7"/>
      <c r="L83" s="7">
        <v>100</v>
      </c>
      <c r="M83" s="5"/>
    </row>
    <row r="84" spans="1:13" ht="60.75" x14ac:dyDescent="0.25">
      <c r="A84" s="1" t="s">
        <v>182</v>
      </c>
      <c r="B84" s="2" t="s">
        <v>80</v>
      </c>
      <c r="C84" s="2" t="s">
        <v>32</v>
      </c>
      <c r="D84" s="3" t="s">
        <v>148</v>
      </c>
      <c r="E84" s="4" t="s">
        <v>183</v>
      </c>
      <c r="F84" s="5"/>
      <c r="G84" s="5">
        <v>1195</v>
      </c>
      <c r="H84" s="6">
        <v>520.4</v>
      </c>
      <c r="I84" s="6"/>
      <c r="J84" s="6"/>
      <c r="K84" s="7"/>
      <c r="L84" s="7">
        <v>43.5</v>
      </c>
      <c r="M84" s="5"/>
    </row>
    <row r="85" spans="1:13" ht="36.75" x14ac:dyDescent="0.25">
      <c r="A85" s="1" t="s">
        <v>184</v>
      </c>
      <c r="B85" s="2" t="s">
        <v>80</v>
      </c>
      <c r="C85" s="2" t="s">
        <v>32</v>
      </c>
      <c r="D85" s="3" t="s">
        <v>148</v>
      </c>
      <c r="E85" s="4" t="s">
        <v>212</v>
      </c>
      <c r="F85" s="5"/>
      <c r="G85" s="5">
        <v>195.851</v>
      </c>
      <c r="H85" s="6">
        <v>187.40700000000001</v>
      </c>
      <c r="I85" s="6"/>
      <c r="J85" s="6"/>
      <c r="K85" s="7"/>
      <c r="L85" s="7">
        <v>95.7</v>
      </c>
      <c r="M85" s="5"/>
    </row>
    <row r="86" spans="1:13" ht="60.75" x14ac:dyDescent="0.25">
      <c r="A86" s="1" t="s">
        <v>185</v>
      </c>
      <c r="B86" s="2" t="s">
        <v>80</v>
      </c>
      <c r="C86" s="2" t="s">
        <v>32</v>
      </c>
      <c r="D86" s="3" t="s">
        <v>148</v>
      </c>
      <c r="E86" s="4" t="s">
        <v>213</v>
      </c>
      <c r="F86" s="5"/>
      <c r="G86" s="5">
        <v>55.125</v>
      </c>
      <c r="H86" s="6">
        <v>55.125</v>
      </c>
      <c r="I86" s="6"/>
      <c r="J86" s="6"/>
      <c r="K86" s="7"/>
      <c r="L86" s="7">
        <v>100</v>
      </c>
      <c r="M86" s="5"/>
    </row>
    <row r="87" spans="1:13" ht="48.75" x14ac:dyDescent="0.25">
      <c r="A87" s="1" t="s">
        <v>186</v>
      </c>
      <c r="B87" s="2" t="s">
        <v>80</v>
      </c>
      <c r="C87" s="2" t="s">
        <v>32</v>
      </c>
      <c r="D87" s="3" t="s">
        <v>148</v>
      </c>
      <c r="E87" s="4" t="s">
        <v>187</v>
      </c>
      <c r="F87" s="5"/>
      <c r="G87" s="5">
        <v>50</v>
      </c>
      <c r="H87" s="6">
        <v>50</v>
      </c>
      <c r="I87" s="6"/>
      <c r="J87" s="6"/>
      <c r="K87" s="7"/>
      <c r="L87" s="7">
        <v>100</v>
      </c>
      <c r="M87" s="5"/>
    </row>
    <row r="88" spans="1:13" ht="24.75" x14ac:dyDescent="0.25">
      <c r="A88" s="1" t="s">
        <v>188</v>
      </c>
      <c r="B88" s="2" t="s">
        <v>80</v>
      </c>
      <c r="C88" s="2" t="s">
        <v>32</v>
      </c>
      <c r="D88" s="3" t="s">
        <v>148</v>
      </c>
      <c r="E88" s="4" t="s">
        <v>189</v>
      </c>
      <c r="F88" s="5"/>
      <c r="G88" s="5">
        <v>304.39999999999998</v>
      </c>
      <c r="H88" s="6">
        <v>235.5</v>
      </c>
      <c r="I88" s="6"/>
      <c r="J88" s="6"/>
      <c r="K88" s="7"/>
      <c r="L88" s="7">
        <v>77.400000000000006</v>
      </c>
      <c r="M88" s="5"/>
    </row>
    <row r="89" spans="1:13" s="36" customFormat="1" ht="14.25" x14ac:dyDescent="0.2">
      <c r="A89" s="29" t="s">
        <v>190</v>
      </c>
      <c r="B89" s="30" t="s">
        <v>31</v>
      </c>
      <c r="C89" s="30" t="s">
        <v>32</v>
      </c>
      <c r="D89" s="31" t="s">
        <v>33</v>
      </c>
      <c r="E89" s="32" t="s">
        <v>191</v>
      </c>
      <c r="F89" s="33"/>
      <c r="G89" s="33">
        <v>290</v>
      </c>
      <c r="H89" s="34">
        <v>290</v>
      </c>
      <c r="I89" s="34">
        <v>828805.28842</v>
      </c>
      <c r="J89" s="34">
        <v>369627.87753</v>
      </c>
      <c r="K89" s="35"/>
      <c r="L89" s="35">
        <v>100</v>
      </c>
      <c r="M89" s="33"/>
    </row>
    <row r="90" spans="1:13" ht="36.75" x14ac:dyDescent="0.25">
      <c r="A90" s="1" t="s">
        <v>192</v>
      </c>
      <c r="B90" s="2" t="s">
        <v>80</v>
      </c>
      <c r="C90" s="2" t="s">
        <v>32</v>
      </c>
      <c r="D90" s="3" t="s">
        <v>141</v>
      </c>
      <c r="E90" s="4" t="s">
        <v>193</v>
      </c>
      <c r="F90" s="5"/>
      <c r="G90" s="5">
        <v>90</v>
      </c>
      <c r="H90" s="6">
        <v>90</v>
      </c>
      <c r="I90" s="6"/>
      <c r="J90" s="6"/>
      <c r="K90" s="7"/>
      <c r="L90" s="7">
        <v>100</v>
      </c>
      <c r="M90" s="5"/>
    </row>
    <row r="91" spans="1:13" ht="24.75" x14ac:dyDescent="0.25">
      <c r="A91" s="1" t="s">
        <v>194</v>
      </c>
      <c r="B91" s="2" t="s">
        <v>80</v>
      </c>
      <c r="C91" s="2" t="s">
        <v>32</v>
      </c>
      <c r="D91" s="3" t="s">
        <v>141</v>
      </c>
      <c r="E91" s="4" t="s">
        <v>195</v>
      </c>
      <c r="F91" s="5"/>
      <c r="G91" s="5">
        <v>200</v>
      </c>
      <c r="H91" s="6">
        <v>200</v>
      </c>
      <c r="I91" s="6"/>
      <c r="J91" s="6"/>
      <c r="K91" s="7"/>
      <c r="L91" s="7">
        <v>100</v>
      </c>
      <c r="M91" s="5"/>
    </row>
    <row r="92" spans="1:13" s="36" customFormat="1" ht="84" x14ac:dyDescent="0.2">
      <c r="A92" s="29" t="s">
        <v>196</v>
      </c>
      <c r="B92" s="30" t="s">
        <v>31</v>
      </c>
      <c r="C92" s="30" t="s">
        <v>32</v>
      </c>
      <c r="D92" s="31" t="s">
        <v>33</v>
      </c>
      <c r="E92" s="32" t="s">
        <v>197</v>
      </c>
      <c r="F92" s="33"/>
      <c r="G92" s="33"/>
      <c r="H92" s="34">
        <v>274.67804999999998</v>
      </c>
      <c r="I92" s="34">
        <v>828805.28842</v>
      </c>
      <c r="J92" s="34">
        <v>369627.87753</v>
      </c>
      <c r="K92" s="35"/>
      <c r="L92" s="35"/>
      <c r="M92" s="33"/>
    </row>
    <row r="93" spans="1:13" ht="48.75" x14ac:dyDescent="0.25">
      <c r="A93" s="1" t="s">
        <v>198</v>
      </c>
      <c r="B93" s="2" t="s">
        <v>80</v>
      </c>
      <c r="C93" s="2" t="s">
        <v>32</v>
      </c>
      <c r="D93" s="3" t="s">
        <v>148</v>
      </c>
      <c r="E93" s="4" t="s">
        <v>199</v>
      </c>
      <c r="F93" s="5"/>
      <c r="G93" s="5"/>
      <c r="H93" s="6">
        <v>258.66347999999999</v>
      </c>
      <c r="I93" s="6"/>
      <c r="J93" s="6"/>
      <c r="K93" s="7"/>
      <c r="L93" s="7"/>
      <c r="M93" s="5"/>
    </row>
    <row r="94" spans="1:13" ht="48.75" x14ac:dyDescent="0.25">
      <c r="A94" s="1" t="s">
        <v>198</v>
      </c>
      <c r="B94" s="2" t="s">
        <v>80</v>
      </c>
      <c r="C94" s="2" t="s">
        <v>32</v>
      </c>
      <c r="D94" s="3" t="s">
        <v>141</v>
      </c>
      <c r="E94" s="4" t="s">
        <v>199</v>
      </c>
      <c r="F94" s="5"/>
      <c r="G94" s="5"/>
      <c r="H94" s="6">
        <v>16.014569999999999</v>
      </c>
      <c r="I94" s="6"/>
      <c r="J94" s="6"/>
      <c r="K94" s="7"/>
      <c r="L94" s="7"/>
      <c r="M94" s="5"/>
    </row>
    <row r="95" spans="1:13" s="36" customFormat="1" ht="36" x14ac:dyDescent="0.2">
      <c r="A95" s="29" t="s">
        <v>200</v>
      </c>
      <c r="B95" s="30" t="s">
        <v>31</v>
      </c>
      <c r="C95" s="30" t="s">
        <v>32</v>
      </c>
      <c r="D95" s="31" t="s">
        <v>33</v>
      </c>
      <c r="E95" s="32" t="s">
        <v>201</v>
      </c>
      <c r="F95" s="33"/>
      <c r="G95" s="33"/>
      <c r="H95" s="34">
        <v>-406.03402999999997</v>
      </c>
      <c r="I95" s="34">
        <v>828805.28842</v>
      </c>
      <c r="J95" s="34">
        <v>369627.87753</v>
      </c>
      <c r="K95" s="35"/>
      <c r="L95" s="35"/>
      <c r="M95" s="33"/>
    </row>
    <row r="96" spans="1:13" ht="36.75" x14ac:dyDescent="0.25">
      <c r="A96" s="1" t="s">
        <v>202</v>
      </c>
      <c r="B96" s="2" t="s">
        <v>80</v>
      </c>
      <c r="C96" s="2" t="s">
        <v>32</v>
      </c>
      <c r="D96" s="3" t="s">
        <v>148</v>
      </c>
      <c r="E96" s="4" t="s">
        <v>203</v>
      </c>
      <c r="F96" s="5"/>
      <c r="G96" s="5"/>
      <c r="H96" s="6">
        <v>-406.03402999999997</v>
      </c>
      <c r="I96" s="6"/>
      <c r="J96" s="6"/>
      <c r="K96" s="7"/>
      <c r="L96" s="7"/>
      <c r="M96" s="5"/>
    </row>
    <row r="97" spans="1:13" ht="15.75" x14ac:dyDescent="0.25">
      <c r="A97" s="37"/>
      <c r="B97" s="38"/>
      <c r="C97" s="38"/>
      <c r="D97" s="39"/>
      <c r="E97" s="40" t="s">
        <v>204</v>
      </c>
      <c r="F97" s="41">
        <f>F15</f>
        <v>0</v>
      </c>
      <c r="G97" s="41">
        <f>G15</f>
        <v>823101.18842000002</v>
      </c>
      <c r="H97" s="41">
        <f>H15</f>
        <v>414428.08370000002</v>
      </c>
      <c r="I97" s="41">
        <f>I15</f>
        <v>828805.28842</v>
      </c>
      <c r="J97" s="41">
        <f>J15</f>
        <v>369627.87753</v>
      </c>
      <c r="K97" s="42" t="str">
        <f>IF(F97&lt;&gt;0,IF(H97&lt;&gt;0,ROUND(H97*100/F97,1),""),"")</f>
        <v/>
      </c>
      <c r="L97" s="42">
        <f>IF(G97&lt;&gt;0,IF(H97&lt;&gt;0,ROUND(H97*100/G97,1),""),"")</f>
        <v>50.3</v>
      </c>
      <c r="M97" s="41"/>
    </row>
    <row r="98" spans="1:13" ht="15.75" x14ac:dyDescent="0.25">
      <c r="A98" s="37"/>
      <c r="B98" s="38"/>
      <c r="C98" s="38"/>
      <c r="D98" s="39"/>
      <c r="E98" s="40" t="s">
        <v>205</v>
      </c>
      <c r="F98" s="41">
        <f>F99-F97</f>
        <v>0</v>
      </c>
      <c r="G98" s="41">
        <f>G99-G97</f>
        <v>5704.0999999999767</v>
      </c>
      <c r="H98" s="41">
        <f>H99-H97</f>
        <v>-44800.206170000019</v>
      </c>
      <c r="I98" s="41"/>
      <c r="J98" s="41"/>
      <c r="K98" s="42" t="str">
        <f>IF(F98&lt;&gt;0,ROUND(H98*100/F98,1),"")</f>
        <v/>
      </c>
      <c r="L98" s="42">
        <f>IF(G98&lt;&gt;0,ROUND(H98*100/G98,1),"")</f>
        <v>-785.4</v>
      </c>
      <c r="M98" s="41"/>
    </row>
    <row r="99" spans="1:13" ht="15.75" x14ac:dyDescent="0.25">
      <c r="A99" s="37"/>
      <c r="B99" s="38"/>
      <c r="C99" s="38"/>
      <c r="D99" s="39"/>
      <c r="E99" s="40" t="s">
        <v>206</v>
      </c>
      <c r="F99" s="41">
        <f>M15</f>
        <v>0</v>
      </c>
      <c r="G99" s="41">
        <f>I15</f>
        <v>828805.28842</v>
      </c>
      <c r="H99" s="41">
        <f>J15</f>
        <v>369627.87753</v>
      </c>
      <c r="I99" s="41"/>
      <c r="J99" s="41"/>
      <c r="K99" s="42" t="str">
        <f>IF(F99&lt;&gt;0,ROUND(H99*100/F99,1),"")</f>
        <v/>
      </c>
      <c r="L99" s="42">
        <f>IF(G99&lt;&gt;0,ROUND(H99*100/G99,1),"")</f>
        <v>44.6</v>
      </c>
      <c r="M99" s="41"/>
    </row>
  </sheetData>
  <mergeCells count="4">
    <mergeCell ref="A8:H8"/>
    <mergeCell ref="A9:H9"/>
    <mergeCell ref="A10:H10"/>
    <mergeCell ref="A12:D12"/>
  </mergeCells>
  <pageMargins left="0.7" right="0.35" top="0.3" bottom="0.34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2016-07-19T06:24:29Z</dcterms:modified>
</cp:coreProperties>
</file>